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lvntk\Downloads\"/>
    </mc:Choice>
  </mc:AlternateContent>
  <xr:revisionPtr revIDLastSave="0" documentId="13_ncr:1_{4DAAA0E8-A5D0-42A1-B352-C4A8BD42810C}" xr6:coauthVersionLast="47" xr6:coauthVersionMax="47" xr10:uidLastSave="{00000000-0000-0000-0000-000000000000}"/>
  <bookViews>
    <workbookView xWindow="-108" yWindow="-108" windowWidth="23256" windowHeight="12456" tabRatio="758" xr2:uid="{00000000-000D-0000-FFFF-FFFF00000000}"/>
  </bookViews>
  <sheets>
    <sheet name="SCEG budget template" sheetId="1" r:id="rId1"/>
    <sheet name="Dimensions" sheetId="2" state="hidden" r:id="rId2"/>
    <sheet name="Speedkeys" sheetId="3" state="hidden" r:id="rId3"/>
    <sheet name="LIN Translation" sheetId="4" state="hidden" r:id="rId4"/>
    <sheet name="Dimension Attributes" sheetId="5" state="hidden" r:id="rId5"/>
    <sheet name="Budget JE" sheetId="6" state="hidden" r:id="rId6"/>
    <sheet name="GL Specs" sheetId="7" state="hidden"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____inf1">#REF!</definedName>
    <definedName name="_____inf1">#REF!</definedName>
    <definedName name="_____sal1">#REF!</definedName>
    <definedName name="_____sal2">#REF!</definedName>
    <definedName name="_____sal3">#REF!</definedName>
    <definedName name="_____sal4">#REF!</definedName>
    <definedName name="____inf1">#REF!</definedName>
    <definedName name="____sal1">'[1]DETAILED BUDGET TMG'!$G$25</definedName>
    <definedName name="____sal5">#REF!</definedName>
    <definedName name="___inf1">#REF!</definedName>
    <definedName name="___sal1">#REF!</definedName>
    <definedName name="___sal2">#REF!</definedName>
    <definedName name="___sal3">#REF!</definedName>
    <definedName name="___sal4">#REF!</definedName>
    <definedName name="___sal6">'[2]MAIN DETAILED BUDGET'!$Q$55</definedName>
    <definedName name="__2_0__123Grap" hidden="1">#REF!</definedName>
    <definedName name="__3CONS">#N/A</definedName>
    <definedName name="__4LAB">#N/A</definedName>
    <definedName name="__5ODC">#N/A</definedName>
    <definedName name="__6STAFF">#N/A</definedName>
    <definedName name="__inf1">#REF!</definedName>
    <definedName name="__sal1">'[3]NHRC DETAILED BUDGET'!$G$22</definedName>
    <definedName name="__sal2">'[3]NHRC DETAILED BUDGET'!$I$22</definedName>
    <definedName name="__sal3">'[3]NHRC DETAILED BUDGET'!$K$22</definedName>
    <definedName name="__sal4">'[3]NHRC DETAILED BUDGET'!$M$22</definedName>
    <definedName name="__sal5">'[3]NHRC DETAILED BUDGET'!#REF!</definedName>
    <definedName name="__sal6">'[2]MAIN DETAILED BUDGET'!$Q$55</definedName>
    <definedName name="_2_0__123Grap" hidden="1">#REF!</definedName>
    <definedName name="_3_0__123Grap" hidden="1">#REF!</definedName>
    <definedName name="_3CONS">#N/A</definedName>
    <definedName name="_4_0__123Grap" hidden="1">#REF!</definedName>
    <definedName name="_4LAB">#N/A</definedName>
    <definedName name="_5CONS">#N/A</definedName>
    <definedName name="_5ODC">#N/A</definedName>
    <definedName name="_6LAB">#N/A</definedName>
    <definedName name="_6STAFF">#N/A</definedName>
    <definedName name="_7ODC">#N/A</definedName>
    <definedName name="_8STAFF">#N/A</definedName>
    <definedName name="_dba11">#N/A</definedName>
    <definedName name="_Fill" localSheetId="6" hidden="1">#REF!</definedName>
    <definedName name="_Fill" hidden="1">#REF!</definedName>
    <definedName name="_inf1">#REF!</definedName>
    <definedName name="_Key1" localSheetId="6" hidden="1">#REF!</definedName>
    <definedName name="_Key1" hidden="1">#REF!</definedName>
    <definedName name="_Key2" hidden="1">#REF!</definedName>
    <definedName name="_Order1" hidden="1">255</definedName>
    <definedName name="_Order2" hidden="1">255</definedName>
    <definedName name="_sal1">#REF!</definedName>
    <definedName name="_sal2">#REF!</definedName>
    <definedName name="_sal3">#REF!</definedName>
    <definedName name="_sal4">#REF!</definedName>
    <definedName name="_sal5">#REF!</definedName>
    <definedName name="_sal6">#REF!</definedName>
    <definedName name="_YR4">#REF!</definedName>
    <definedName name="a">#REF!</definedName>
    <definedName name="actv2">#REF!</definedName>
    <definedName name="actvs">#REF!</definedName>
    <definedName name="actvs3">#REF!</definedName>
    <definedName name="actvs4">#REF!</definedName>
    <definedName name="actvs5">#REF!</definedName>
    <definedName name="adminav">#REF!</definedName>
    <definedName name="AGCOSTS">#REF!</definedName>
    <definedName name="aidmax">#N/A</definedName>
    <definedName name="allow1">#REF!</definedName>
    <definedName name="allow2">#REF!</definedName>
    <definedName name="allow3">#REF!</definedName>
    <definedName name="allow4">#REF!</definedName>
    <definedName name="allow5">#REF!</definedName>
    <definedName name="allow6">#REF!</definedName>
    <definedName name="Allowances.Yr1">#REF!</definedName>
    <definedName name="Allowances.Yr2">#REF!</definedName>
    <definedName name="Allowances.Yr3">#REF!</definedName>
    <definedName name="Allowances.Yr4">#REF!</definedName>
    <definedName name="Allowances.Yr5">#REF!</definedName>
    <definedName name="ANAL">#REF!</definedName>
    <definedName name="annual_increase">#N/A</definedName>
    <definedName name="asf">#REF!</definedName>
    <definedName name="assocmult">#REF!</definedName>
    <definedName name="AverageSTTASalYr1">#REF!</definedName>
    <definedName name="avloctrip">#N/A</definedName>
    <definedName name="awardfee">#REF!</definedName>
    <definedName name="Ban_EXPAT_ST_Sal">#N/A</definedName>
    <definedName name="banedall1">#N/A</definedName>
    <definedName name="banedall2">#N/A</definedName>
    <definedName name="basefee">#REF!</definedName>
    <definedName name="big">#REF!</definedName>
    <definedName name="bonus">#N/A</definedName>
    <definedName name="budget">#REF!</definedName>
    <definedName name="caallow">#N/A</definedName>
    <definedName name="CCN.Labor.Esc">#REF!</definedName>
    <definedName name="CCN.Staff.Days.Per.Mo">#REF!</definedName>
    <definedName name="ccninflation">#N/A</definedName>
    <definedName name="ccnmult">#REF!</definedName>
    <definedName name="Chem">#N/A</definedName>
    <definedName name="Client">#N/A</definedName>
    <definedName name="clin1base">#REF!</definedName>
    <definedName name="clin1oy1">#REF!</definedName>
    <definedName name="clin1oy2">#REF!</definedName>
    <definedName name="clin1oy3">#REF!</definedName>
    <definedName name="clin1oy4">#REF!</definedName>
    <definedName name="clin2base">#REF!</definedName>
    <definedName name="clin2oy1">#REF!</definedName>
    <definedName name="clin2oy2">#REF!</definedName>
    <definedName name="clin2oy3">#REF!</definedName>
    <definedName name="clin2oy4">#REF!</definedName>
    <definedName name="clin3base">#REF!</definedName>
    <definedName name="clin3oy1">#REF!</definedName>
    <definedName name="clin3oy2">#REF!</definedName>
    <definedName name="clin3oy3">#REF!</definedName>
    <definedName name="clin3oy4">#REF!</definedName>
    <definedName name="cmrp">#REF!</definedName>
    <definedName name="COLA_COP_Moz">#N/A</definedName>
    <definedName name="COLA_COP_Zam">#N/A</definedName>
    <definedName name="COLA_Ops_Dir_Moz">#N/A</definedName>
    <definedName name="COLA_Ops_Dir_Zam">#N/A</definedName>
    <definedName name="CompA">#REF!</definedName>
    <definedName name="CompAFinMgr">#REF!</definedName>
    <definedName name="CompAProjOff">#REF!</definedName>
    <definedName name="CompASecAdv">#REF!</definedName>
    <definedName name="CompASrAdv">#REF!</definedName>
    <definedName name="CompASrProjAst">#REF!</definedName>
    <definedName name="Conference.PerDiem">#REF!</definedName>
    <definedName name="confperdiem">#REF!</definedName>
    <definedName name="consltfringe">#REF!</definedName>
    <definedName name="CONST">#REF!</definedName>
    <definedName name="Consult.Days.Per.Mo">#REF!</definedName>
    <definedName name="consult1">#REF!</definedName>
    <definedName name="Consultants.Yr1">#REF!</definedName>
    <definedName name="Consultants.Yr2">#REF!</definedName>
    <definedName name="Consultants.Yr3">#REF!</definedName>
    <definedName name="Consultants.Yr4">#REF!</definedName>
    <definedName name="Consultants.Yr5">#REF!</definedName>
    <definedName name="consultmult">#REF!</definedName>
    <definedName name="COP.HO.Consult">#REF!</definedName>
    <definedName name="copav">#REF!</definedName>
    <definedName name="copyr1">#REF!</definedName>
    <definedName name="copyr2">#REF!</definedName>
    <definedName name="copyr3">#REF!</definedName>
    <definedName name="CountryCode">#REF!</definedName>
    <definedName name="countryinf">#REF!</definedName>
    <definedName name="CST.Labor.Esc.Rate">[4]Refs!$B$15</definedName>
    <definedName name="DATA">#REF!</definedName>
    <definedName name="Date">#N/A</definedName>
    <definedName name="Days_Per_Month">#N/A</definedName>
    <definedName name="dayspermo">#N/A</definedName>
    <definedName name="dayspertrip">#REF!</definedName>
    <definedName name="DBA">#N/A</definedName>
    <definedName name="DEPT">#REF!</definedName>
    <definedName name="DETAIL">#REF!</definedName>
    <definedName name="differential">#REF!</definedName>
    <definedName name="dircost">#REF!</definedName>
    <definedName name="dircost2">#REF!</definedName>
    <definedName name="dircost3">#REF!</definedName>
    <definedName name="dircost4">#REF!</definedName>
    <definedName name="dircost5">#REF!</definedName>
    <definedName name="dircost6">#REF!</definedName>
    <definedName name="dpt">#REF!</definedName>
    <definedName name="edallmoz1">#N/A</definedName>
    <definedName name="edallmoz2">#N/A</definedName>
    <definedName name="edallmoz3">#N/A</definedName>
    <definedName name="edallzam1">#N/A</definedName>
    <definedName name="edallzam2">#N/A</definedName>
    <definedName name="ef">#REF!</definedName>
    <definedName name="Equipment.Yr1">#REF!</definedName>
    <definedName name="Equipment.Yr2">#REF!</definedName>
    <definedName name="Equipment.Yr3">#REF!</definedName>
    <definedName name="Equipment.Yr4">#REF!</definedName>
    <definedName name="Equipment.Yr5">#REF!</definedName>
    <definedName name="Esc.Mid">'[5]UCDR Table'!$B$31</definedName>
    <definedName name="Esc.Senior">'[5]UCDR Table'!$B$30</definedName>
    <definedName name="EXC">#N/A</definedName>
    <definedName name="Excess.Subs.Yr1">#REF!</definedName>
    <definedName name="Excess.Subs.Yr2">#REF!</definedName>
    <definedName name="Excess.Subs.Yr3">#REF!</definedName>
    <definedName name="Excess.Subs.Yr4">#REF!</definedName>
    <definedName name="Excess.Subs.Yr5">#REF!</definedName>
    <definedName name="expatinflation">#N/A</definedName>
    <definedName name="expatsttadays">#N/A</definedName>
    <definedName name="FB">#N/A</definedName>
    <definedName name="fee">#REF!</definedName>
    <definedName name="Fee.Rate">[4]Refs!$B$9</definedName>
    <definedName name="FFRINGE">#REF!</definedName>
    <definedName name="field_fringe">#REF!</definedName>
    <definedName name="fieldfringe">#REF!</definedName>
    <definedName name="fieldmult">#REF!</definedName>
    <definedName name="FieldOffice">#REF!</definedName>
    <definedName name="fooh">#N/A</definedName>
    <definedName name="fringe">'[6]MSI USN Multiplier'!$B$11</definedName>
    <definedName name="Fringe.Rate">#REF!</definedName>
    <definedName name="fringe1">#REF!</definedName>
    <definedName name="fringe2">#REF!</definedName>
    <definedName name="fringe3">#REF!</definedName>
    <definedName name="fringe4">#REF!</definedName>
    <definedName name="fringe5">#REF!</definedName>
    <definedName name="fringe6">#REF!</definedName>
    <definedName name="FS">#N/A</definedName>
    <definedName name="fund">#REF!</definedName>
    <definedName name="g_a">#REF!</definedName>
    <definedName name="GA">#N/A</definedName>
    <definedName name="GA.Rate">#REF!</definedName>
    <definedName name="ganda">#N/A</definedName>
    <definedName name="gandamult">#N/A</definedName>
    <definedName name="grantfee">#N/A</definedName>
    <definedName name="gratuity">#N/A</definedName>
    <definedName name="HO.Consult">[7]Refs!$B$22</definedName>
    <definedName name="HO.Support.Days.PerDiem">[4]Refs!$B$71</definedName>
    <definedName name="hoallow">#N/A</definedName>
    <definedName name="hooh">#N/A</definedName>
    <definedName name="hours_m">166.67</definedName>
    <definedName name="hours_y">1833</definedName>
    <definedName name="hrp">#REF!</definedName>
    <definedName name="HTML_CodePage" hidden="1">1252</definedName>
    <definedName name="HTML_Control" hidden="1">{"'Vietnam'!$E$21:$W$45","'Vietnam'!$E$21:$W$45"}</definedName>
    <definedName name="HTML_Description" hidden="1">""</definedName>
    <definedName name="HTML_Email" hidden="1">""</definedName>
    <definedName name="HTML_Header" hidden="1">"Vietnam"</definedName>
    <definedName name="HTML_LastUpdate" hidden="1">"5/15/00"</definedName>
    <definedName name="HTML_LineAfter" hidden="1">FALSE</definedName>
    <definedName name="HTML_LineBefore" hidden="1">FALSE</definedName>
    <definedName name="HTML_Name" hidden="1">"Unisys"</definedName>
    <definedName name="HTML_OBDlg2" hidden="1">TRUE</definedName>
    <definedName name="HTML_OBDlg4" hidden="1">TRUE</definedName>
    <definedName name="HTML_OS" hidden="1">0</definedName>
    <definedName name="HTML_PathFile" hidden="1">"C:\My Documents\MyHTML.htm"</definedName>
    <definedName name="HTML_Title" hidden="1">"Collaboration_Checklist_V2"</definedName>
    <definedName name="HTML1_1" hidden="1">"'[AN$.XLS]LAN Inst'!$A$1:$L$97"</definedName>
    <definedName name="HTML1_10" hidden="1">""</definedName>
    <definedName name="HTML1_11" hidden="1">1</definedName>
    <definedName name="HTML1_12" hidden="1">"O:\ANDERSON\SHARE\TECHTEAM\LAN_OSRC\FINAL\AN$.htm"</definedName>
    <definedName name="HTML1_2" hidden="1">1</definedName>
    <definedName name="HTML1_3" hidden="1">"AN$"</definedName>
    <definedName name="HTML1_4" hidden="1">"LAN Inst"</definedName>
    <definedName name="HTML1_5" hidden="1">""</definedName>
    <definedName name="HTML1_6" hidden="1">-4146</definedName>
    <definedName name="HTML1_7" hidden="1">-4146</definedName>
    <definedName name="HTML1_8" hidden="1">"7/31/96"</definedName>
    <definedName name="HTML1_9" hidden="1">"Jonathan Schembor/Andersen Con."</definedName>
    <definedName name="HTML2_1" hidden="1">"'[AN$.XLS]50 Node'!$A$1:$T$26"</definedName>
    <definedName name="HTML2_10" hidden="1">""</definedName>
    <definedName name="HTML2_11" hidden="1">1</definedName>
    <definedName name="HTML2_12" hidden="1">"O:\ANDERSON\SHARE\TECHTEAM\LAN_OSRC\FINAL\an1.htm"</definedName>
    <definedName name="HTML2_2" hidden="1">1</definedName>
    <definedName name="HTML2_3" hidden="1">"AN$"</definedName>
    <definedName name="HTML2_4" hidden="1">"50 Node"</definedName>
    <definedName name="HTML2_5" hidden="1">""</definedName>
    <definedName name="HTML2_6" hidden="1">-4146</definedName>
    <definedName name="HTML2_7" hidden="1">-4146</definedName>
    <definedName name="HTML2_8" hidden="1">"7/31/96"</definedName>
    <definedName name="HTML2_9" hidden="1">"Jonathan Schembor/Andersen Con."</definedName>
    <definedName name="HTML3_1" hidden="1">"'[AN$.XLS]Maint'!$A$1:$Q$25"</definedName>
    <definedName name="HTML3_10" hidden="1">""</definedName>
    <definedName name="HTML3_11" hidden="1">1</definedName>
    <definedName name="HTML3_12" hidden="1">"O:\ANDERSON\SHARE\TECHTEAM\LAN_OSRC\FINAL\an2.htm"</definedName>
    <definedName name="HTML3_2" hidden="1">1</definedName>
    <definedName name="HTML3_3" hidden="1">"AN$"</definedName>
    <definedName name="HTML3_4" hidden="1">"Maint"</definedName>
    <definedName name="HTML3_5" hidden="1">""</definedName>
    <definedName name="HTML3_6" hidden="1">-4146</definedName>
    <definedName name="HTML3_7" hidden="1">-4146</definedName>
    <definedName name="HTML3_8" hidden="1">"7/31/96"</definedName>
    <definedName name="HTML3_9" hidden="1">"Jonathan Schembor/Andersen Con."</definedName>
    <definedName name="HTML4_1" hidden="1">"'[AN$.XLS]Support'!$A$1:$M$31"</definedName>
    <definedName name="HTML4_10" hidden="1">""</definedName>
    <definedName name="HTML4_11" hidden="1">1</definedName>
    <definedName name="HTML4_12" hidden="1">"O:\ANDERSON\SHARE\TECHTEAM\LAN_OSRC\FINAL\an3.htm"</definedName>
    <definedName name="HTML4_2" hidden="1">1</definedName>
    <definedName name="HTML4_3" hidden="1">"AN$"</definedName>
    <definedName name="HTML4_4" hidden="1">"Support"</definedName>
    <definedName name="HTML4_5" hidden="1">""</definedName>
    <definedName name="HTML4_6" hidden="1">-4146</definedName>
    <definedName name="HTML4_7" hidden="1">-4146</definedName>
    <definedName name="HTML4_8" hidden="1">"7/31/96"</definedName>
    <definedName name="HTML4_9" hidden="1">"Jonathan Schembor/Andersen Con."</definedName>
    <definedName name="HTML5_1" hidden="1">"'[AN$.XLS]1st Pass'!$A$1:$J$17"</definedName>
    <definedName name="HTML5_10" hidden="1">""</definedName>
    <definedName name="HTML5_11" hidden="1">1</definedName>
    <definedName name="HTML5_12" hidden="1">"O:\ANDERSON\SHARE\TECHTEAM\LAN_OSRC\FINAL\an4.htm"</definedName>
    <definedName name="HTML5_2" hidden="1">1</definedName>
    <definedName name="HTML5_3" hidden="1">"AN$"</definedName>
    <definedName name="HTML5_4" hidden="1">"1st Pass"</definedName>
    <definedName name="HTML5_5" hidden="1">""</definedName>
    <definedName name="HTML5_6" hidden="1">-4146</definedName>
    <definedName name="HTML5_7" hidden="1">-4146</definedName>
    <definedName name="HTML5_8" hidden="1">"7/31/96"</definedName>
    <definedName name="HTML5_9" hidden="1">"Jonathan Schembor/Andersen Con."</definedName>
    <definedName name="HTMLCount" hidden="1">5</definedName>
    <definedName name="Idba">#N/A</definedName>
    <definedName name="Ifee">#N/A</definedName>
    <definedName name="IFOH">#N/A</definedName>
    <definedName name="IFRINGE">#REF!</definedName>
    <definedName name="IIEclin1">#REF!</definedName>
    <definedName name="iieclin2">#REF!</definedName>
    <definedName name="iieclin3">#REF!</definedName>
    <definedName name="inf">#REF!</definedName>
    <definedName name="infl">#N/A</definedName>
    <definedName name="inflation">#REF!</definedName>
    <definedName name="inflationodc">#REF!</definedName>
    <definedName name="ins">#N/A</definedName>
    <definedName name="Intl.Consult.Fees.Yr1">#REF!</definedName>
    <definedName name="Intl.Consult.Fees.Yr2">#REF!</definedName>
    <definedName name="Intl.Consult.Fees.Yr3">#REF!</definedName>
    <definedName name="Intl.Consult.Fees.Yr4">#REF!</definedName>
    <definedName name="Intl.Consult.Fees.Yr5">#REF!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39553.699224537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F">#N/A</definedName>
    <definedName name="ITE_Int">#N/A</definedName>
    <definedName name="ITEON">#N/A</definedName>
    <definedName name="IWOH">#N/A</definedName>
    <definedName name="kampalaperdiem">#REF!</definedName>
    <definedName name="LABOR">#N/A</definedName>
    <definedName name="labor2">#REF!</definedName>
    <definedName name="labor3">#REF!</definedName>
    <definedName name="labor4">#REF!</definedName>
    <definedName name="labor5">#REF!</definedName>
    <definedName name="LC">#REF!</definedName>
    <definedName name="Localclin1">#REF!</definedName>
    <definedName name="localclin2">#REF!</definedName>
    <definedName name="localclin3">#REF!</definedName>
    <definedName name="localfringe">#N/A</definedName>
    <definedName name="localinflation">#N/A</definedName>
    <definedName name="localperdiem">#REF!</definedName>
    <definedName name="localsalincrease">#REF!</definedName>
    <definedName name="lqabancop">#N/A</definedName>
    <definedName name="lqabanod">#N/A</definedName>
    <definedName name="lqacopmoz">#N/A</definedName>
    <definedName name="lqaodmoz">#N/A</definedName>
    <definedName name="lqazam1">#N/A</definedName>
    <definedName name="lqazam2">#N/A</definedName>
    <definedName name="lrp">#REF!</definedName>
    <definedName name="mac_lg_UI_List">#REF!</definedName>
    <definedName name="MADAC">#REF!</definedName>
    <definedName name="MainOffice">#REF!</definedName>
    <definedName name="maliinflation">#REF!</definedName>
    <definedName name="materialburden">#REF!</definedName>
    <definedName name="med">#REF!</definedName>
    <definedName name="medexfam">#N/A</definedName>
    <definedName name="medexst">#N/A</definedName>
    <definedName name="mfee">#REF!</definedName>
    <definedName name="MGMT">#N/A</definedName>
    <definedName name="mie">#REF!</definedName>
    <definedName name="months">#N/A</definedName>
    <definedName name="Moz_Local_ST_Prof_Sal">#N/A</definedName>
    <definedName name="Moz_pd">#N/A</definedName>
    <definedName name="Moz_ST_Expat_Sal">#N/A</definedName>
    <definedName name="Mpt_pd">#N/A</definedName>
    <definedName name="MSE">#N/A</definedName>
    <definedName name="msicoreclin1">#REF!</definedName>
    <definedName name="msicoreclin2">#REF!</definedName>
    <definedName name="msicoreclin3">#REF!</definedName>
    <definedName name="msitaclin1">#REF!</definedName>
    <definedName name="msitaclin2">#REF!</definedName>
    <definedName name="msitaclin3">#REF!</definedName>
    <definedName name="MT">#N/A</definedName>
    <definedName name="multiplier">#REF!</definedName>
    <definedName name="Nigerianpd">#REF!</definedName>
    <definedName name="nomonthsoct">#N/A</definedName>
    <definedName name="ODC.Esc">#REF!</definedName>
    <definedName name="ODC.Yr1">#REF!</definedName>
    <definedName name="ODC.Yr2">#REF!</definedName>
    <definedName name="ODC.Yr3">#REF!</definedName>
    <definedName name="ODC.Yr4">#REF!</definedName>
    <definedName name="ODC.Yr5">#REF!</definedName>
    <definedName name="ODCS">#N/A</definedName>
    <definedName name="odcs2">#REF!</definedName>
    <definedName name="odcs3">#REF!</definedName>
    <definedName name="odcs4">#REF!</definedName>
    <definedName name="odcs5">#REF!</definedName>
    <definedName name="ODCZ.Yr1">#REF!</definedName>
    <definedName name="ODCZ.Yr2">#REF!</definedName>
    <definedName name="ODCZ.Yr3">#REF!</definedName>
    <definedName name="ODCZ.Yr4">#REF!</definedName>
    <definedName name="ODCZ.Yr5">#REF!</definedName>
    <definedName name="OH">#REF!</definedName>
    <definedName name="OH.Rate">#REF!</definedName>
    <definedName name="OneWay_DC_Dhk">#N/A</definedName>
    <definedName name="OneWay_DC_Lsk">#N/A</definedName>
    <definedName name="OneWay_DC_to_Mpt">#N/A</definedName>
    <definedName name="otherperdiem">#REF!</definedName>
    <definedName name="overhead">#REF!</definedName>
    <definedName name="overheads">#REF!</definedName>
    <definedName name="overheads2">#REF!</definedName>
    <definedName name="overheads3">#REF!</definedName>
    <definedName name="overheads4">#REF!</definedName>
    <definedName name="overheads5">#REF!</definedName>
    <definedName name="overtotal">#REF!</definedName>
    <definedName name="overtotal2">#REF!</definedName>
    <definedName name="overtotal3">#REF!</definedName>
    <definedName name="overtotal4">#REF!</definedName>
    <definedName name="overtotal5">#REF!</definedName>
    <definedName name="overtotal6">#REF!</definedName>
    <definedName name="paackages">#REF!</definedName>
    <definedName name="participants">#REF!</definedName>
    <definedName name="PD">#N/A</definedName>
    <definedName name="pdwash">#N/A</definedName>
    <definedName name="pdzamlus">#N/A</definedName>
    <definedName name="pdzamoth">#N/A</definedName>
    <definedName name="Per_Diem_Ban">#N/A</definedName>
    <definedName name="Per_Diem_Dhk">#N/A</definedName>
    <definedName name="percent2002">#N/A</definedName>
    <definedName name="percent2003">#N/A</definedName>
    <definedName name="Percentile">#REF!</definedName>
    <definedName name="percentyr1">#N/A</definedName>
    <definedName name="percentyr2">#N/A</definedName>
    <definedName name="percentyr3">#N/A</definedName>
    <definedName name="perdiem">#N/A</definedName>
    <definedName name="perdiemdays">#N/A</definedName>
    <definedName name="pmperdiem">#REF!</definedName>
    <definedName name="Post_Diff_Dhk">#N/A</definedName>
    <definedName name="Post_Diff_Lsk">#N/A</definedName>
    <definedName name="postdiff_Mpt">#N/A</definedName>
    <definedName name="Prime">#N/A</definedName>
    <definedName name="Print.Total">#REF!</definedName>
    <definedName name="Print_Area_MI">#REF!</definedName>
    <definedName name="Print_Titles_MI">#REF!</definedName>
    <definedName name="provident">#N/A</definedName>
    <definedName name="ratecos">#REF!</definedName>
    <definedName name="RFA">#N/A</definedName>
    <definedName name="RndTrip_DC_Dhk">#N/A</definedName>
    <definedName name="RndTrp_DC_Lsk">#N/A</definedName>
    <definedName name="RndTrp_DC_Mpt">#N/A</definedName>
    <definedName name="RndTrp_lsk_DC">#N/A</definedName>
    <definedName name="RndTrp_RR_Zam">#N/A</definedName>
    <definedName name="rrtravbang">#N/A</definedName>
    <definedName name="rrtravmoz">#N/A</definedName>
    <definedName name="rsa_inflation">#REF!</definedName>
    <definedName name="SAL">#N/A</definedName>
    <definedName name="Sal.Wage.Total">#REF!</definedName>
    <definedName name="Sal.Wage.Yr1">#REF!</definedName>
    <definedName name="Sal.Wage.Yr2">#REF!</definedName>
    <definedName name="Sal.Wage.Yr3">#REF!</definedName>
    <definedName name="Sal.Wage.Yr4">#REF!</definedName>
    <definedName name="Sal.Wage.Yr5">#REF!</definedName>
    <definedName name="Sal.Wage.Z.Yr1">#REF!</definedName>
    <definedName name="Sal.Wage.Z.Yr2">#REF!</definedName>
    <definedName name="Sal.Wage.Z.Yr3">#REF!</definedName>
    <definedName name="Sal.Wage.Z.Yr4">#REF!</definedName>
    <definedName name="Sal.Wage.Z.Yr5">#REF!</definedName>
    <definedName name="salary_inflation">#REF!</definedName>
    <definedName name="salinc">#REF!</definedName>
    <definedName name="salincrease">#N/A</definedName>
    <definedName name="SB">#N/A</definedName>
    <definedName name="SF">#N/A</definedName>
    <definedName name="SFRINGE">#REF!</definedName>
    <definedName name="shr">#REF!</definedName>
    <definedName name="small">#REF!</definedName>
    <definedName name="srsalincrease">#REF!</definedName>
    <definedName name="ST_Days_Per_Month">#N/A</definedName>
    <definedName name="ST_Trip_Months">#N/A</definedName>
    <definedName name="staff_fringe">#REF!</definedName>
    <definedName name="stafffringe">#REF!</definedName>
    <definedName name="staffmult">#REF!</definedName>
    <definedName name="staffperdiem">#REF!</definedName>
    <definedName name="stafftype">#REF!,#REF!,#REF!</definedName>
    <definedName name="stafftypes">#REF!</definedName>
    <definedName name="startdate">#REF!</definedName>
    <definedName name="Stat.Fringe.Rate">#REF!</definedName>
    <definedName name="Stat.Fringe.Total">#REF!</definedName>
    <definedName name="STTA.Intl.Days.PD">#REF!</definedName>
    <definedName name="STTA.Intl.Days.per.Trip">[7]Refs!$B$18</definedName>
    <definedName name="STTA.Intl.Days.PerDiem">[4]Refs!$B$69</definedName>
    <definedName name="STTA.Reg.Days.PD">#REF!</definedName>
    <definedName name="STTA.Reg.Days.per.Trip">#REF!</definedName>
    <definedName name="STTA.Reg.Days.PerDiem">[4]Refs!$B$70</definedName>
    <definedName name="sttaav">#REF!</definedName>
    <definedName name="sttaperdiem">#REF!</definedName>
    <definedName name="sttaperdiembam">#REF!</definedName>
    <definedName name="sttaperdiemother">#REF!</definedName>
    <definedName name="sttayr1">#REF!</definedName>
    <definedName name="sttayr2">#REF!</definedName>
    <definedName name="sttayr3">#REF!</definedName>
    <definedName name="subcontractor">#REF!</definedName>
    <definedName name="Subcontracts.Yr1">#REF!</definedName>
    <definedName name="Subcontracts.Yr2">#REF!</definedName>
    <definedName name="Subcontracts.Yr3">#REF!</definedName>
    <definedName name="Subcontracts.Yr4">#REF!</definedName>
    <definedName name="Subcontracts.Yr5">#REF!</definedName>
    <definedName name="subfee">#REF!</definedName>
    <definedName name="subgrants">#REF!</definedName>
    <definedName name="subk">#REF!</definedName>
    <definedName name="Subk.Handling">#REF!</definedName>
    <definedName name="subk2">#REF!</definedName>
    <definedName name="subk3">#REF!</definedName>
    <definedName name="subk4">#REF!</definedName>
    <definedName name="subk5">#REF!</definedName>
    <definedName name="subk6">#REF!</definedName>
    <definedName name="subkhandling">#REF!</definedName>
    <definedName name="subkincrease">#REF!</definedName>
    <definedName name="subksalincrease">#REF!</definedName>
    <definedName name="Subktotal">#REF!</definedName>
    <definedName name="subktotal2">#REF!</definedName>
    <definedName name="subktotal3">#REF!</definedName>
    <definedName name="subktotal4">#REF!</definedName>
    <definedName name="subktotal5">#REF!</definedName>
    <definedName name="subktotal6">#REF!</definedName>
    <definedName name="SubRate">#REF!</definedName>
    <definedName name="subs2">#REF!</definedName>
    <definedName name="subs3">#REF!</definedName>
    <definedName name="subs4">#REF!</definedName>
    <definedName name="subs5">#REF!</definedName>
    <definedName name="SUMMARY">#REF!</definedName>
    <definedName name="taav">#REF!</definedName>
    <definedName name="tayr1">#REF!</definedName>
    <definedName name="tayr2">#REF!</definedName>
    <definedName name="tayr3">#REF!</definedName>
    <definedName name="Training.Yr1">#REF!</definedName>
    <definedName name="Training.Yr2">#REF!</definedName>
    <definedName name="Training.Yr3">#REF!</definedName>
    <definedName name="Training.Yr4">#REF!</definedName>
    <definedName name="Training.Yr5">#REF!</definedName>
    <definedName name="TRAVEL">#REF!</definedName>
    <definedName name="Travel.Yr1">#REF!</definedName>
    <definedName name="Travel.Yr2">#REF!</definedName>
    <definedName name="Travel.Yr3">#REF!</definedName>
    <definedName name="Travel.Yr4">#REF!</definedName>
    <definedName name="Travel.Yr5">#REF!</definedName>
    <definedName name="travel2">#REF!</definedName>
    <definedName name="travel3">#REF!</definedName>
    <definedName name="travel4">#REF!</definedName>
    <definedName name="travel5">#REF!</definedName>
    <definedName name="traveldayspertrip">#N/A</definedName>
    <definedName name="trip">#N/A</definedName>
    <definedName name="Tulaneclin1">#REF!</definedName>
    <definedName name="tulaneclin2">#REF!</definedName>
    <definedName name="tulaneclin3">#REF!</definedName>
    <definedName name="UNITS">#REF!</definedName>
    <definedName name="urp">#REF!</definedName>
    <definedName name="US.Hire.Salaries.Yr1">#REF!</definedName>
    <definedName name="US.Hire.Salaries.Yr2">#REF!</definedName>
    <definedName name="US.Hire.Salaries.Yr3">#REF!</definedName>
    <definedName name="US.Hire.Salaries.Yr4">#REF!</definedName>
    <definedName name="US.Hire.Salaries.Yr5">#REF!</definedName>
    <definedName name="US.Labor.Esc">#REF!</definedName>
    <definedName name="us.mlt.visa">#N/A</definedName>
    <definedName name="US.Staff.Days.Per.Mo">#REF!</definedName>
    <definedName name="USAID_MAX">'[1]DETAILED BUDGET TMG'!$Q$6</definedName>
    <definedName name="USAIDMax">#REF!</definedName>
    <definedName name="usinf">#REF!</definedName>
    <definedName name="usnmult">#REF!</definedName>
    <definedName name="wrn.All._.Grant._.Forms." hidden="1">{"Form DD",#N/A,FALSE,"DD";"EE",#N/A,FALSE,"EE";"Indirects",#N/A,FALSE,"DD"}</definedName>
    <definedName name="wrn.Long._.Report." hidden="1">{#N/A,#N/A,TRUE,"Cover";#N/A,#N/A,TRUE,"Header (ld)";#N/A,#N/A,TRUE,"T&amp;O By Region";#N/A,#N/A,TRUE,"Region Charts ";#N/A,#N/A,TRUE,"T&amp;O London";#N/A,#N/A,TRUE,"AD Report";#N/A,#N/A,TRUE,"Var by OU"}</definedName>
    <definedName name="wrn.Long._.Report.a" hidden="1">{#N/A,#N/A,TRUE,"Cover";#N/A,#N/A,TRUE,"Header (ld)";#N/A,#N/A,TRUE,"T&amp;O By Region";#N/A,#N/A,TRUE,"Region Charts ";#N/A,#N/A,TRUE,"T&amp;O London";#N/A,#N/A,TRUE,"AD Report";#N/A,#N/A,TRUE,"Var by OU"}</definedName>
    <definedName name="wrn.Short._.Report." hidden="1">{#N/A,#N/A,TRUE,"Cover";#N/A,#N/A,TRUE,"Header (eu)";#N/A,#N/A,TRUE,"Region Charts";#N/A,#N/A,TRUE,"T&amp;O By Region";#N/A,#N/A,TRUE,"AD Report"}</definedName>
    <definedName name="wrn.Summary._.1._.Year." hidden="1">{"One Year",#N/A,FALSE,"Summary"}</definedName>
    <definedName name="xrate">[8]Refs!$B$18</definedName>
    <definedName name="xyz">#REF!</definedName>
    <definedName name="Yr1Consult">#REF!</definedName>
    <definedName name="Yr1FI">#REF!</definedName>
    <definedName name="Yr1NoInfl">#REF!</definedName>
    <definedName name="Yr1ODC">#REF!</definedName>
    <definedName name="Yr1Sal">#REF!</definedName>
    <definedName name="Yr1Travel">#REF!</definedName>
    <definedName name="Yr2Consult">#REF!</definedName>
    <definedName name="Yr2FI">#REF!</definedName>
    <definedName name="Yr2ODC">#REF!</definedName>
    <definedName name="Yr2Sal">#REF!</definedName>
    <definedName name="Yr2Travel">#REF!</definedName>
    <definedName name="Yr3Consult">#REF!</definedName>
    <definedName name="Yr3FI">#REF!</definedName>
    <definedName name="Yr3ODC">#REF!</definedName>
    <definedName name="Yr3Sal">#REF!</definedName>
    <definedName name="Yr3Travel">#REF!</definedName>
    <definedName name="Yr4Consult">#REF!</definedName>
    <definedName name="Yr4FI">#REF!</definedName>
    <definedName name="Yr4ODC">#REF!</definedName>
    <definedName name="Yr4Sal">#REF!</definedName>
    <definedName name="Yr4Travel">#REF!</definedName>
    <definedName name="Yr5Consult">#REF!</definedName>
    <definedName name="Yr5FI">#REF!</definedName>
    <definedName name="Yr5ODC">#REF!</definedName>
    <definedName name="Yr5Sal">#REF!</definedName>
    <definedName name="Yr5Travel">#REF!</definedName>
    <definedName name="Yr6Conslt">#N/A</definedName>
    <definedName name="Yr6ODC">#N/A</definedName>
    <definedName name="Yr6Sal">#N/A</definedName>
    <definedName name="Yr6Travel">#N/A</definedName>
    <definedName name="Zam_EXPAT_ST_Sal">#N/A</definedName>
    <definedName name="Zam_Health">#N/A</definedName>
    <definedName name="Zam_Pension">#N/A</definedName>
    <definedName name="Zam_PROF_ST_Sal">#N/A</definedName>
    <definedName name="Zam_SER">#N/A</definedName>
    <definedName name="Zam_WrkComp">#N/A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41" i="7" l="1"/>
  <c r="L540" i="7"/>
  <c r="L539" i="7"/>
  <c r="L538" i="7"/>
  <c r="L537" i="7"/>
  <c r="L536" i="7"/>
  <c r="L535" i="7"/>
  <c r="L534" i="7"/>
  <c r="L533" i="7"/>
  <c r="L532" i="7"/>
  <c r="L531" i="7"/>
  <c r="L530" i="7"/>
  <c r="L529" i="7"/>
  <c r="L528" i="7"/>
  <c r="L527" i="7"/>
  <c r="L526" i="7"/>
  <c r="L525" i="7"/>
  <c r="L524" i="7"/>
  <c r="L523" i="7"/>
  <c r="L522" i="7"/>
  <c r="L521" i="7"/>
  <c r="L520" i="7"/>
  <c r="L519" i="7"/>
  <c r="L518" i="7"/>
  <c r="L517" i="7"/>
  <c r="L516" i="7"/>
  <c r="L515" i="7"/>
  <c r="L514" i="7"/>
  <c r="L513" i="7"/>
  <c r="L512" i="7"/>
  <c r="L511" i="7"/>
  <c r="L510" i="7"/>
  <c r="L509" i="7"/>
  <c r="L508" i="7"/>
  <c r="L507" i="7"/>
  <c r="L506" i="7"/>
  <c r="L505" i="7"/>
  <c r="L504" i="7"/>
  <c r="L503" i="7"/>
  <c r="L502" i="7"/>
  <c r="L501" i="7"/>
  <c r="L500" i="7"/>
  <c r="L499" i="7"/>
  <c r="L498" i="7"/>
  <c r="L497" i="7"/>
  <c r="L496" i="7"/>
  <c r="L495" i="7"/>
  <c r="L494" i="7"/>
  <c r="L493" i="7"/>
  <c r="L492" i="7"/>
  <c r="L491" i="7"/>
  <c r="L490" i="7"/>
  <c r="L489" i="7"/>
  <c r="L488" i="7"/>
  <c r="L487" i="7"/>
  <c r="L486" i="7"/>
  <c r="L485" i="7"/>
  <c r="L484" i="7"/>
  <c r="L483" i="7"/>
  <c r="L482" i="7"/>
  <c r="L481" i="7"/>
  <c r="L480" i="7"/>
  <c r="L479" i="7"/>
  <c r="L478" i="7"/>
  <c r="L477" i="7"/>
  <c r="L476" i="7"/>
  <c r="L475" i="7"/>
  <c r="L474" i="7"/>
  <c r="L473" i="7"/>
  <c r="L472" i="7"/>
  <c r="L471" i="7"/>
  <c r="L470" i="7"/>
  <c r="L469" i="7"/>
  <c r="L468" i="7"/>
  <c r="L467" i="7"/>
  <c r="L466" i="7"/>
  <c r="L465" i="7"/>
  <c r="L464" i="7"/>
  <c r="L463" i="7"/>
  <c r="L462" i="7"/>
  <c r="L461" i="7"/>
  <c r="L460" i="7"/>
  <c r="L459" i="7"/>
  <c r="L458" i="7"/>
  <c r="L457" i="7"/>
  <c r="L456" i="7"/>
  <c r="L455" i="7"/>
  <c r="L454" i="7"/>
  <c r="L453" i="7"/>
  <c r="L452" i="7"/>
  <c r="L451" i="7"/>
  <c r="L450" i="7"/>
  <c r="L449" i="7"/>
  <c r="L448" i="7"/>
  <c r="L447" i="7"/>
  <c r="L446" i="7"/>
  <c r="L445" i="7"/>
  <c r="L444" i="7"/>
  <c r="L443" i="7"/>
  <c r="L442" i="7"/>
  <c r="L441" i="7"/>
  <c r="L440" i="7"/>
  <c r="L439" i="7"/>
  <c r="L438" i="7"/>
  <c r="L437" i="7"/>
  <c r="L436" i="7"/>
  <c r="L435" i="7"/>
  <c r="L434" i="7"/>
  <c r="L433" i="7"/>
  <c r="L432" i="7"/>
  <c r="L431" i="7"/>
  <c r="L430" i="7"/>
  <c r="L429" i="7"/>
  <c r="L428" i="7"/>
  <c r="L427" i="7"/>
  <c r="L426" i="7"/>
  <c r="L425" i="7"/>
  <c r="L424" i="7"/>
  <c r="L423" i="7"/>
  <c r="L422" i="7"/>
  <c r="L421" i="7"/>
  <c r="L420" i="7"/>
  <c r="L419" i="7"/>
  <c r="L418" i="7"/>
  <c r="L417" i="7"/>
  <c r="L416" i="7"/>
  <c r="L415" i="7"/>
  <c r="L414" i="7"/>
  <c r="L413" i="7"/>
  <c r="L412" i="7"/>
  <c r="K270" i="7"/>
  <c r="F270" i="7"/>
  <c r="K269" i="7"/>
  <c r="F269" i="7"/>
  <c r="K268" i="7"/>
  <c r="F268" i="7"/>
  <c r="K267" i="7"/>
  <c r="F267" i="7"/>
  <c r="K266" i="7"/>
  <c r="F266" i="7"/>
  <c r="K265" i="7"/>
  <c r="F265" i="7"/>
  <c r="K264" i="7"/>
  <c r="F264" i="7"/>
  <c r="K263" i="7"/>
  <c r="F263" i="7"/>
  <c r="K262" i="7"/>
  <c r="F262" i="7"/>
  <c r="K261" i="7"/>
  <c r="F261" i="7"/>
  <c r="K260" i="7"/>
  <c r="F260" i="7"/>
  <c r="K259" i="7"/>
  <c r="F259" i="7"/>
  <c r="K258" i="7"/>
  <c r="F258" i="7"/>
  <c r="K257" i="7"/>
  <c r="F257" i="7"/>
  <c r="K256" i="7"/>
  <c r="F256" i="7"/>
  <c r="K255" i="7"/>
  <c r="F255" i="7"/>
  <c r="K254" i="7"/>
  <c r="F254" i="7"/>
  <c r="K253" i="7"/>
  <c r="F253" i="7"/>
  <c r="K252" i="7"/>
  <c r="F252" i="7"/>
  <c r="K251" i="7"/>
  <c r="F251" i="7"/>
  <c r="K246" i="7"/>
  <c r="F246" i="7"/>
  <c r="K245" i="7"/>
  <c r="F245" i="7"/>
  <c r="K244" i="7"/>
  <c r="F244" i="7"/>
  <c r="K243" i="7"/>
  <c r="F243" i="7"/>
  <c r="K242" i="7"/>
  <c r="K241" i="7" s="1"/>
  <c r="F242" i="7"/>
  <c r="F241" i="7"/>
  <c r="K240" i="7"/>
  <c r="F240" i="7"/>
  <c r="K239" i="7"/>
  <c r="F239" i="7"/>
  <c r="K238" i="7"/>
  <c r="F238" i="7"/>
  <c r="K237" i="7"/>
  <c r="F237" i="7"/>
  <c r="K236" i="7"/>
  <c r="F236" i="7"/>
  <c r="K235" i="7"/>
  <c r="K234" i="7" s="1"/>
  <c r="F235" i="7"/>
  <c r="F234" i="7"/>
  <c r="E226" i="7"/>
  <c r="D226" i="7"/>
  <c r="D225" i="7"/>
  <c r="D224" i="7"/>
  <c r="D223" i="7"/>
  <c r="D222" i="7"/>
  <c r="D221" i="7"/>
  <c r="D220" i="7"/>
  <c r="D219" i="7"/>
  <c r="D218" i="7"/>
  <c r="D217" i="7"/>
  <c r="D216" i="7"/>
  <c r="E224" i="7" s="1"/>
  <c r="C184" i="7"/>
  <c r="C183" i="7"/>
  <c r="C182" i="7"/>
  <c r="C181" i="7"/>
  <c r="C180" i="7"/>
  <c r="C179" i="7"/>
  <c r="C178" i="7"/>
  <c r="C177" i="7"/>
  <c r="C176" i="7"/>
  <c r="C175" i="7"/>
  <c r="C174" i="7"/>
  <c r="C173" i="7"/>
  <c r="C172" i="7"/>
  <c r="C171" i="7"/>
  <c r="C170" i="7"/>
  <c r="C169" i="7"/>
  <c r="C168" i="7"/>
  <c r="C167" i="7"/>
  <c r="C166" i="7"/>
  <c r="C186" i="7" s="1"/>
  <c r="C190" i="7" s="1"/>
  <c r="C161" i="7"/>
  <c r="B225" i="7" s="1"/>
  <c r="F225" i="7" s="1"/>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57" i="7" s="1"/>
  <c r="C159" i="7" s="1"/>
  <c r="C112" i="7"/>
  <c r="C111" i="7"/>
  <c r="C110" i="7"/>
  <c r="C114" i="7" s="1"/>
  <c r="B222" i="7" s="1"/>
  <c r="C103" i="7"/>
  <c r="C102" i="7"/>
  <c r="C101" i="7"/>
  <c r="C105" i="7" s="1"/>
  <c r="C107" i="7" s="1"/>
  <c r="B221" i="7" s="1"/>
  <c r="F221" i="7" s="1"/>
  <c r="C96" i="7"/>
  <c r="C95" i="7"/>
  <c r="C94" i="7"/>
  <c r="C93" i="7"/>
  <c r="C92" i="7"/>
  <c r="C91" i="7"/>
  <c r="C90" i="7"/>
  <c r="C89" i="7"/>
  <c r="C88" i="7"/>
  <c r="C87" i="7"/>
  <c r="C86" i="7"/>
  <c r="C85" i="7"/>
  <c r="C84" i="7"/>
  <c r="C83" i="7"/>
  <c r="C82" i="7"/>
  <c r="C81" i="7"/>
  <c r="C80" i="7"/>
  <c r="C79" i="7"/>
  <c r="C78" i="7"/>
  <c r="C77" i="7"/>
  <c r="C76" i="7"/>
  <c r="C75" i="7"/>
  <c r="C74" i="7"/>
  <c r="C73" i="7"/>
  <c r="C98" i="7" s="1"/>
  <c r="C66" i="7"/>
  <c r="C65" i="7"/>
  <c r="C68" i="7" s="1"/>
  <c r="B220" i="7" s="1"/>
  <c r="C60" i="7"/>
  <c r="C59" i="7"/>
  <c r="C58" i="7"/>
  <c r="C57" i="7"/>
  <c r="C56" i="7"/>
  <c r="C62" i="7" s="1"/>
  <c r="B219" i="7" s="1"/>
  <c r="F219" i="7" s="1"/>
  <c r="C51" i="7"/>
  <c r="C50" i="7"/>
  <c r="C49" i="7"/>
  <c r="C48" i="7"/>
  <c r="C53" i="7" s="1"/>
  <c r="B218" i="7" s="1"/>
  <c r="C43" i="7"/>
  <c r="C42" i="7"/>
  <c r="C41" i="7"/>
  <c r="C40" i="7"/>
  <c r="C39" i="7"/>
  <c r="C38" i="7"/>
  <c r="C37" i="7"/>
  <c r="C36" i="7"/>
  <c r="C35" i="7"/>
  <c r="C34" i="7"/>
  <c r="C33" i="7"/>
  <c r="C32" i="7"/>
  <c r="C31" i="7"/>
  <c r="C30" i="7"/>
  <c r="C29" i="7"/>
  <c r="C28" i="7"/>
  <c r="C27" i="7"/>
  <c r="C26" i="7"/>
  <c r="C25" i="7"/>
  <c r="C24" i="7"/>
  <c r="C23" i="7"/>
  <c r="C22" i="7"/>
  <c r="C21" i="7"/>
  <c r="C20" i="7"/>
  <c r="C19" i="7"/>
  <c r="C18" i="7"/>
  <c r="C17" i="7"/>
  <c r="C45" i="7" s="1"/>
  <c r="B217" i="7" s="1"/>
  <c r="F217" i="7" s="1"/>
  <c r="A12" i="7"/>
  <c r="C10" i="7"/>
  <c r="C12" i="7" s="1"/>
  <c r="C14" i="7" s="1"/>
  <c r="B216" i="7" s="1"/>
  <c r="A7" i="7"/>
  <c r="C5" i="7"/>
  <c r="C4" i="7"/>
  <c r="C7" i="7" s="1"/>
  <c r="V1000" i="6"/>
  <c r="S1000" i="6"/>
  <c r="D1000" i="6"/>
  <c r="V999" i="6"/>
  <c r="S999" i="6"/>
  <c r="D999" i="6"/>
  <c r="V998" i="6"/>
  <c r="S998" i="6"/>
  <c r="D998" i="6"/>
  <c r="V997" i="6"/>
  <c r="S997" i="6"/>
  <c r="D997" i="6"/>
  <c r="V996" i="6"/>
  <c r="S996" i="6"/>
  <c r="D996" i="6"/>
  <c r="V995" i="6"/>
  <c r="S995" i="6"/>
  <c r="D995" i="6"/>
  <c r="V994" i="6"/>
  <c r="S994" i="6"/>
  <c r="D994" i="6"/>
  <c r="V993" i="6"/>
  <c r="S993" i="6"/>
  <c r="D993" i="6"/>
  <c r="V992" i="6"/>
  <c r="S992" i="6"/>
  <c r="D992" i="6"/>
  <c r="V991" i="6"/>
  <c r="S991" i="6"/>
  <c r="D991" i="6"/>
  <c r="V990" i="6"/>
  <c r="S990" i="6"/>
  <c r="D990" i="6"/>
  <c r="V989" i="6"/>
  <c r="S989" i="6"/>
  <c r="D989" i="6"/>
  <c r="V988" i="6"/>
  <c r="S988" i="6"/>
  <c r="D988" i="6"/>
  <c r="V987" i="6"/>
  <c r="S987" i="6"/>
  <c r="D987" i="6"/>
  <c r="V986" i="6"/>
  <c r="S986" i="6"/>
  <c r="D986" i="6"/>
  <c r="V985" i="6"/>
  <c r="S985" i="6"/>
  <c r="D985" i="6"/>
  <c r="V984" i="6"/>
  <c r="S984" i="6"/>
  <c r="D984" i="6"/>
  <c r="V983" i="6"/>
  <c r="S983" i="6"/>
  <c r="D983" i="6"/>
  <c r="V982" i="6"/>
  <c r="S982" i="6"/>
  <c r="D982" i="6"/>
  <c r="V981" i="6"/>
  <c r="S981" i="6"/>
  <c r="D981" i="6"/>
  <c r="V980" i="6"/>
  <c r="S980" i="6"/>
  <c r="D980" i="6"/>
  <c r="V979" i="6"/>
  <c r="S979" i="6"/>
  <c r="D979" i="6"/>
  <c r="V978" i="6"/>
  <c r="S978" i="6"/>
  <c r="D978" i="6"/>
  <c r="V977" i="6"/>
  <c r="S977" i="6"/>
  <c r="D977" i="6"/>
  <c r="V976" i="6"/>
  <c r="S976" i="6"/>
  <c r="D976" i="6"/>
  <c r="V975" i="6"/>
  <c r="S975" i="6"/>
  <c r="D975" i="6"/>
  <c r="V974" i="6"/>
  <c r="S974" i="6"/>
  <c r="D974" i="6"/>
  <c r="V973" i="6"/>
  <c r="S973" i="6"/>
  <c r="D973" i="6"/>
  <c r="V972" i="6"/>
  <c r="S972" i="6"/>
  <c r="D972" i="6"/>
  <c r="V971" i="6"/>
  <c r="S971" i="6"/>
  <c r="D971" i="6"/>
  <c r="V970" i="6"/>
  <c r="S970" i="6"/>
  <c r="D970" i="6"/>
  <c r="V969" i="6"/>
  <c r="S969" i="6"/>
  <c r="D969" i="6"/>
  <c r="V968" i="6"/>
  <c r="S968" i="6"/>
  <c r="D968" i="6"/>
  <c r="V967" i="6"/>
  <c r="S967" i="6"/>
  <c r="D967" i="6"/>
  <c r="V966" i="6"/>
  <c r="S966" i="6"/>
  <c r="D966" i="6"/>
  <c r="V965" i="6"/>
  <c r="S965" i="6"/>
  <c r="D965" i="6"/>
  <c r="V964" i="6"/>
  <c r="S964" i="6"/>
  <c r="D964" i="6"/>
  <c r="V963" i="6"/>
  <c r="S963" i="6"/>
  <c r="D963" i="6"/>
  <c r="V962" i="6"/>
  <c r="S962" i="6"/>
  <c r="D962" i="6"/>
  <c r="V961" i="6"/>
  <c r="S961" i="6"/>
  <c r="D961" i="6"/>
  <c r="V960" i="6"/>
  <c r="S960" i="6"/>
  <c r="D960" i="6"/>
  <c r="V959" i="6"/>
  <c r="S959" i="6"/>
  <c r="D959" i="6"/>
  <c r="V958" i="6"/>
  <c r="S958" i="6"/>
  <c r="D958" i="6"/>
  <c r="V957" i="6"/>
  <c r="S957" i="6"/>
  <c r="D957" i="6"/>
  <c r="V956" i="6"/>
  <c r="S956" i="6"/>
  <c r="D956" i="6"/>
  <c r="V955" i="6"/>
  <c r="S955" i="6"/>
  <c r="D955" i="6"/>
  <c r="V954" i="6"/>
  <c r="S954" i="6"/>
  <c r="D954" i="6"/>
  <c r="V953" i="6"/>
  <c r="S953" i="6"/>
  <c r="D953" i="6"/>
  <c r="V952" i="6"/>
  <c r="S952" i="6"/>
  <c r="D952" i="6"/>
  <c r="V951" i="6"/>
  <c r="S951" i="6"/>
  <c r="D951" i="6"/>
  <c r="V950" i="6"/>
  <c r="S950" i="6"/>
  <c r="D950" i="6"/>
  <c r="V949" i="6"/>
  <c r="S949" i="6"/>
  <c r="D949" i="6"/>
  <c r="V948" i="6"/>
  <c r="S948" i="6"/>
  <c r="D948" i="6"/>
  <c r="V947" i="6"/>
  <c r="S947" i="6"/>
  <c r="D947" i="6"/>
  <c r="V946" i="6"/>
  <c r="S946" i="6"/>
  <c r="D946" i="6"/>
  <c r="V945" i="6"/>
  <c r="S945" i="6"/>
  <c r="D945" i="6"/>
  <c r="V944" i="6"/>
  <c r="S944" i="6"/>
  <c r="D944" i="6"/>
  <c r="V943" i="6"/>
  <c r="S943" i="6"/>
  <c r="D943" i="6"/>
  <c r="V942" i="6"/>
  <c r="S942" i="6"/>
  <c r="D942" i="6"/>
  <c r="V941" i="6"/>
  <c r="S941" i="6"/>
  <c r="D941" i="6"/>
  <c r="V940" i="6"/>
  <c r="S940" i="6"/>
  <c r="D940" i="6"/>
  <c r="V939" i="6"/>
  <c r="S939" i="6"/>
  <c r="D939" i="6"/>
  <c r="V938" i="6"/>
  <c r="S938" i="6"/>
  <c r="D938" i="6"/>
  <c r="V937" i="6"/>
  <c r="S937" i="6"/>
  <c r="D937" i="6"/>
  <c r="V936" i="6"/>
  <c r="S936" i="6"/>
  <c r="D936" i="6"/>
  <c r="V935" i="6"/>
  <c r="S935" i="6"/>
  <c r="D935" i="6"/>
  <c r="V934" i="6"/>
  <c r="S934" i="6"/>
  <c r="D934" i="6"/>
  <c r="V933" i="6"/>
  <c r="S933" i="6"/>
  <c r="D933" i="6"/>
  <c r="V932" i="6"/>
  <c r="S932" i="6"/>
  <c r="D932" i="6"/>
  <c r="V931" i="6"/>
  <c r="S931" i="6"/>
  <c r="D931" i="6"/>
  <c r="V930" i="6"/>
  <c r="S930" i="6"/>
  <c r="D930" i="6"/>
  <c r="V929" i="6"/>
  <c r="S929" i="6"/>
  <c r="D929" i="6"/>
  <c r="V928" i="6"/>
  <c r="S928" i="6"/>
  <c r="D928" i="6"/>
  <c r="V927" i="6"/>
  <c r="S927" i="6"/>
  <c r="D927" i="6"/>
  <c r="V926" i="6"/>
  <c r="S926" i="6"/>
  <c r="D926" i="6"/>
  <c r="V925" i="6"/>
  <c r="S925" i="6"/>
  <c r="D925" i="6"/>
  <c r="V924" i="6"/>
  <c r="S924" i="6"/>
  <c r="D924" i="6"/>
  <c r="V923" i="6"/>
  <c r="S923" i="6"/>
  <c r="D923" i="6"/>
  <c r="V922" i="6"/>
  <c r="S922" i="6"/>
  <c r="D922" i="6"/>
  <c r="V921" i="6"/>
  <c r="S921" i="6"/>
  <c r="D921" i="6"/>
  <c r="V920" i="6"/>
  <c r="S920" i="6"/>
  <c r="D920" i="6"/>
  <c r="V919" i="6"/>
  <c r="S919" i="6"/>
  <c r="D919" i="6"/>
  <c r="V918" i="6"/>
  <c r="S918" i="6"/>
  <c r="D918" i="6"/>
  <c r="V917" i="6"/>
  <c r="S917" i="6"/>
  <c r="D917" i="6"/>
  <c r="V916" i="6"/>
  <c r="S916" i="6"/>
  <c r="D916" i="6"/>
  <c r="V915" i="6"/>
  <c r="S915" i="6"/>
  <c r="D915" i="6"/>
  <c r="V914" i="6"/>
  <c r="S914" i="6"/>
  <c r="D914" i="6"/>
  <c r="V913" i="6"/>
  <c r="S913" i="6"/>
  <c r="D913" i="6"/>
  <c r="V912" i="6"/>
  <c r="S912" i="6"/>
  <c r="D912" i="6"/>
  <c r="V911" i="6"/>
  <c r="S911" i="6"/>
  <c r="D911" i="6"/>
  <c r="V910" i="6"/>
  <c r="S910" i="6"/>
  <c r="D910" i="6"/>
  <c r="V909" i="6"/>
  <c r="S909" i="6"/>
  <c r="D909" i="6"/>
  <c r="V908" i="6"/>
  <c r="S908" i="6"/>
  <c r="D908" i="6"/>
  <c r="V907" i="6"/>
  <c r="S907" i="6"/>
  <c r="D907" i="6"/>
  <c r="V906" i="6"/>
  <c r="S906" i="6"/>
  <c r="D906" i="6"/>
  <c r="V905" i="6"/>
  <c r="S905" i="6"/>
  <c r="D905" i="6"/>
  <c r="V904" i="6"/>
  <c r="S904" i="6"/>
  <c r="D904" i="6"/>
  <c r="V903" i="6"/>
  <c r="S903" i="6"/>
  <c r="D903" i="6"/>
  <c r="V902" i="6"/>
  <c r="S902" i="6"/>
  <c r="D902" i="6"/>
  <c r="V901" i="6"/>
  <c r="S901" i="6"/>
  <c r="D901" i="6"/>
  <c r="V900" i="6"/>
  <c r="S900" i="6"/>
  <c r="D900" i="6"/>
  <c r="V899" i="6"/>
  <c r="S899" i="6"/>
  <c r="D899" i="6"/>
  <c r="V898" i="6"/>
  <c r="S898" i="6"/>
  <c r="D898" i="6"/>
  <c r="V897" i="6"/>
  <c r="S897" i="6"/>
  <c r="D897" i="6"/>
  <c r="V896" i="6"/>
  <c r="S896" i="6"/>
  <c r="D896" i="6"/>
  <c r="V895" i="6"/>
  <c r="S895" i="6"/>
  <c r="D895" i="6"/>
  <c r="V894" i="6"/>
  <c r="S894" i="6"/>
  <c r="D894" i="6"/>
  <c r="V893" i="6"/>
  <c r="S893" i="6"/>
  <c r="D893" i="6"/>
  <c r="V892" i="6"/>
  <c r="S892" i="6"/>
  <c r="D892" i="6"/>
  <c r="V891" i="6"/>
  <c r="S891" i="6"/>
  <c r="D891" i="6"/>
  <c r="V890" i="6"/>
  <c r="S890" i="6"/>
  <c r="D890" i="6"/>
  <c r="V889" i="6"/>
  <c r="S889" i="6"/>
  <c r="D889" i="6"/>
  <c r="V888" i="6"/>
  <c r="S888" i="6"/>
  <c r="D888" i="6"/>
  <c r="V887" i="6"/>
  <c r="S887" i="6"/>
  <c r="D887" i="6"/>
  <c r="V886" i="6"/>
  <c r="S886" i="6"/>
  <c r="D886" i="6"/>
  <c r="V885" i="6"/>
  <c r="S885" i="6"/>
  <c r="D885" i="6"/>
  <c r="V884" i="6"/>
  <c r="S884" i="6"/>
  <c r="D884" i="6"/>
  <c r="V883" i="6"/>
  <c r="S883" i="6"/>
  <c r="D883" i="6"/>
  <c r="V882" i="6"/>
  <c r="S882" i="6"/>
  <c r="D882" i="6"/>
  <c r="V881" i="6"/>
  <c r="S881" i="6"/>
  <c r="D881" i="6"/>
  <c r="V880" i="6"/>
  <c r="S880" i="6"/>
  <c r="D880" i="6"/>
  <c r="V879" i="6"/>
  <c r="S879" i="6"/>
  <c r="D879" i="6"/>
  <c r="V878" i="6"/>
  <c r="S878" i="6"/>
  <c r="D878" i="6"/>
  <c r="V877" i="6"/>
  <c r="S877" i="6"/>
  <c r="D877" i="6"/>
  <c r="V876" i="6"/>
  <c r="S876" i="6"/>
  <c r="D876" i="6"/>
  <c r="V875" i="6"/>
  <c r="S875" i="6"/>
  <c r="D875" i="6"/>
  <c r="V874" i="6"/>
  <c r="S874" i="6"/>
  <c r="D874" i="6"/>
  <c r="V873" i="6"/>
  <c r="S873" i="6"/>
  <c r="D873" i="6"/>
  <c r="V872" i="6"/>
  <c r="S872" i="6"/>
  <c r="D872" i="6"/>
  <c r="V871" i="6"/>
  <c r="S871" i="6"/>
  <c r="D871" i="6"/>
  <c r="V870" i="6"/>
  <c r="S870" i="6"/>
  <c r="D870" i="6"/>
  <c r="V869" i="6"/>
  <c r="S869" i="6"/>
  <c r="D869" i="6"/>
  <c r="V868" i="6"/>
  <c r="S868" i="6"/>
  <c r="D868" i="6"/>
  <c r="V867" i="6"/>
  <c r="S867" i="6"/>
  <c r="D867" i="6"/>
  <c r="V866" i="6"/>
  <c r="S866" i="6"/>
  <c r="D866" i="6"/>
  <c r="V865" i="6"/>
  <c r="S865" i="6"/>
  <c r="D865" i="6"/>
  <c r="V864" i="6"/>
  <c r="S864" i="6"/>
  <c r="D864" i="6"/>
  <c r="V863" i="6"/>
  <c r="S863" i="6"/>
  <c r="D863" i="6"/>
  <c r="V862" i="6"/>
  <c r="S862" i="6"/>
  <c r="D862" i="6"/>
  <c r="V861" i="6"/>
  <c r="S861" i="6"/>
  <c r="D861" i="6"/>
  <c r="V860" i="6"/>
  <c r="S860" i="6"/>
  <c r="D860" i="6"/>
  <c r="V859" i="6"/>
  <c r="S859" i="6"/>
  <c r="D859" i="6"/>
  <c r="V858" i="6"/>
  <c r="S858" i="6"/>
  <c r="D858" i="6"/>
  <c r="V857" i="6"/>
  <c r="S857" i="6"/>
  <c r="D857" i="6"/>
  <c r="V856" i="6"/>
  <c r="S856" i="6"/>
  <c r="D856" i="6"/>
  <c r="V855" i="6"/>
  <c r="S855" i="6"/>
  <c r="D855" i="6"/>
  <c r="V854" i="6"/>
  <c r="S854" i="6"/>
  <c r="D854" i="6"/>
  <c r="V853" i="6"/>
  <c r="S853" i="6"/>
  <c r="D853" i="6"/>
  <c r="V852" i="6"/>
  <c r="S852" i="6"/>
  <c r="D852" i="6"/>
  <c r="V851" i="6"/>
  <c r="S851" i="6"/>
  <c r="D851" i="6"/>
  <c r="V850" i="6"/>
  <c r="S850" i="6"/>
  <c r="D850" i="6"/>
  <c r="V849" i="6"/>
  <c r="S849" i="6"/>
  <c r="D849" i="6"/>
  <c r="V848" i="6"/>
  <c r="S848" i="6"/>
  <c r="D848" i="6"/>
  <c r="V847" i="6"/>
  <c r="S847" i="6"/>
  <c r="D847" i="6"/>
  <c r="V846" i="6"/>
  <c r="S846" i="6"/>
  <c r="D846" i="6"/>
  <c r="V845" i="6"/>
  <c r="S845" i="6"/>
  <c r="D845" i="6"/>
  <c r="V844" i="6"/>
  <c r="S844" i="6"/>
  <c r="D844" i="6"/>
  <c r="V843" i="6"/>
  <c r="S843" i="6"/>
  <c r="D843" i="6"/>
  <c r="V842" i="6"/>
  <c r="S842" i="6"/>
  <c r="D842" i="6"/>
  <c r="V841" i="6"/>
  <c r="S841" i="6"/>
  <c r="D841" i="6"/>
  <c r="V840" i="6"/>
  <c r="S840" i="6"/>
  <c r="D840" i="6"/>
  <c r="V839" i="6"/>
  <c r="S839" i="6"/>
  <c r="D839" i="6"/>
  <c r="V838" i="6"/>
  <c r="S838" i="6"/>
  <c r="D838" i="6"/>
  <c r="V837" i="6"/>
  <c r="S837" i="6"/>
  <c r="D837" i="6"/>
  <c r="V836" i="6"/>
  <c r="S836" i="6"/>
  <c r="D836" i="6"/>
  <c r="V835" i="6"/>
  <c r="S835" i="6"/>
  <c r="D835" i="6"/>
  <c r="V834" i="6"/>
  <c r="S834" i="6"/>
  <c r="D834" i="6"/>
  <c r="V833" i="6"/>
  <c r="S833" i="6"/>
  <c r="D833" i="6"/>
  <c r="V832" i="6"/>
  <c r="S832" i="6"/>
  <c r="D832" i="6"/>
  <c r="V831" i="6"/>
  <c r="S831" i="6"/>
  <c r="D831" i="6"/>
  <c r="V830" i="6"/>
  <c r="S830" i="6"/>
  <c r="D830" i="6"/>
  <c r="V829" i="6"/>
  <c r="S829" i="6"/>
  <c r="D829" i="6"/>
  <c r="V828" i="6"/>
  <c r="S828" i="6"/>
  <c r="D828" i="6"/>
  <c r="V827" i="6"/>
  <c r="S827" i="6"/>
  <c r="D827" i="6"/>
  <c r="V826" i="6"/>
  <c r="S826" i="6"/>
  <c r="D826" i="6"/>
  <c r="V825" i="6"/>
  <c r="S825" i="6"/>
  <c r="D825" i="6"/>
  <c r="V824" i="6"/>
  <c r="S824" i="6"/>
  <c r="D824" i="6"/>
  <c r="V823" i="6"/>
  <c r="S823" i="6"/>
  <c r="D823" i="6"/>
  <c r="V822" i="6"/>
  <c r="S822" i="6"/>
  <c r="D822" i="6"/>
  <c r="V821" i="6"/>
  <c r="S821" i="6"/>
  <c r="D821" i="6"/>
  <c r="V820" i="6"/>
  <c r="S820" i="6"/>
  <c r="D820" i="6"/>
  <c r="V819" i="6"/>
  <c r="S819" i="6"/>
  <c r="D819" i="6"/>
  <c r="V818" i="6"/>
  <c r="S818" i="6"/>
  <c r="D818" i="6"/>
  <c r="V817" i="6"/>
  <c r="S817" i="6"/>
  <c r="D817" i="6"/>
  <c r="V816" i="6"/>
  <c r="S816" i="6"/>
  <c r="D816" i="6"/>
  <c r="V815" i="6"/>
  <c r="S815" i="6"/>
  <c r="D815" i="6"/>
  <c r="V814" i="6"/>
  <c r="S814" i="6"/>
  <c r="D814" i="6"/>
  <c r="V813" i="6"/>
  <c r="S813" i="6"/>
  <c r="D813" i="6"/>
  <c r="V812" i="6"/>
  <c r="S812" i="6"/>
  <c r="D812" i="6"/>
  <c r="V811" i="6"/>
  <c r="S811" i="6"/>
  <c r="D811" i="6"/>
  <c r="V810" i="6"/>
  <c r="S810" i="6"/>
  <c r="D810" i="6"/>
  <c r="V809" i="6"/>
  <c r="S809" i="6"/>
  <c r="D809" i="6"/>
  <c r="V808" i="6"/>
  <c r="S808" i="6"/>
  <c r="D808" i="6"/>
  <c r="V807" i="6"/>
  <c r="S807" i="6"/>
  <c r="D807" i="6"/>
  <c r="V806" i="6"/>
  <c r="S806" i="6"/>
  <c r="D806" i="6"/>
  <c r="V805" i="6"/>
  <c r="S805" i="6"/>
  <c r="D805" i="6"/>
  <c r="V804" i="6"/>
  <c r="S804" i="6"/>
  <c r="D804" i="6"/>
  <c r="V803" i="6"/>
  <c r="S803" i="6"/>
  <c r="D803" i="6"/>
  <c r="V802" i="6"/>
  <c r="S802" i="6"/>
  <c r="D802" i="6"/>
  <c r="V801" i="6"/>
  <c r="S801" i="6"/>
  <c r="D801" i="6"/>
  <c r="V800" i="6"/>
  <c r="S800" i="6"/>
  <c r="D800" i="6"/>
  <c r="V799" i="6"/>
  <c r="S799" i="6"/>
  <c r="D799" i="6"/>
  <c r="V798" i="6"/>
  <c r="S798" i="6"/>
  <c r="D798" i="6"/>
  <c r="V797" i="6"/>
  <c r="S797" i="6"/>
  <c r="D797" i="6"/>
  <c r="V796" i="6"/>
  <c r="S796" i="6"/>
  <c r="D796" i="6"/>
  <c r="V795" i="6"/>
  <c r="S795" i="6"/>
  <c r="D795" i="6"/>
  <c r="V794" i="6"/>
  <c r="S794" i="6"/>
  <c r="D794" i="6"/>
  <c r="V793" i="6"/>
  <c r="S793" i="6"/>
  <c r="D793" i="6"/>
  <c r="V792" i="6"/>
  <c r="S792" i="6"/>
  <c r="D792" i="6"/>
  <c r="V791" i="6"/>
  <c r="S791" i="6"/>
  <c r="D791" i="6"/>
  <c r="V790" i="6"/>
  <c r="S790" i="6"/>
  <c r="D790" i="6"/>
  <c r="V789" i="6"/>
  <c r="S789" i="6"/>
  <c r="D789" i="6"/>
  <c r="V788" i="6"/>
  <c r="S788" i="6"/>
  <c r="D788" i="6"/>
  <c r="V787" i="6"/>
  <c r="S787" i="6"/>
  <c r="D787" i="6"/>
  <c r="V786" i="6"/>
  <c r="S786" i="6"/>
  <c r="D786" i="6"/>
  <c r="V785" i="6"/>
  <c r="S785" i="6"/>
  <c r="D785" i="6"/>
  <c r="V784" i="6"/>
  <c r="S784" i="6"/>
  <c r="D784" i="6"/>
  <c r="V783" i="6"/>
  <c r="S783" i="6"/>
  <c r="D783" i="6"/>
  <c r="V782" i="6"/>
  <c r="S782" i="6"/>
  <c r="D782" i="6"/>
  <c r="V781" i="6"/>
  <c r="S781" i="6"/>
  <c r="D781" i="6"/>
  <c r="V780" i="6"/>
  <c r="S780" i="6"/>
  <c r="D780" i="6"/>
  <c r="V779" i="6"/>
  <c r="S779" i="6"/>
  <c r="D779" i="6"/>
  <c r="V778" i="6"/>
  <c r="S778" i="6"/>
  <c r="D778" i="6"/>
  <c r="V777" i="6"/>
  <c r="S777" i="6"/>
  <c r="D777" i="6"/>
  <c r="V776" i="6"/>
  <c r="S776" i="6"/>
  <c r="D776" i="6"/>
  <c r="V775" i="6"/>
  <c r="S775" i="6"/>
  <c r="D775" i="6"/>
  <c r="V774" i="6"/>
  <c r="S774" i="6"/>
  <c r="D774" i="6"/>
  <c r="V773" i="6"/>
  <c r="S773" i="6"/>
  <c r="D773" i="6"/>
  <c r="V772" i="6"/>
  <c r="S772" i="6"/>
  <c r="D772" i="6"/>
  <c r="V771" i="6"/>
  <c r="S771" i="6"/>
  <c r="D771" i="6"/>
  <c r="V770" i="6"/>
  <c r="S770" i="6"/>
  <c r="D770" i="6"/>
  <c r="V769" i="6"/>
  <c r="S769" i="6"/>
  <c r="D769" i="6"/>
  <c r="V768" i="6"/>
  <c r="S768" i="6"/>
  <c r="D768" i="6"/>
  <c r="V767" i="6"/>
  <c r="S767" i="6"/>
  <c r="D767" i="6"/>
  <c r="V766" i="6"/>
  <c r="S766" i="6"/>
  <c r="D766" i="6"/>
  <c r="V765" i="6"/>
  <c r="S765" i="6"/>
  <c r="D765" i="6"/>
  <c r="V764" i="6"/>
  <c r="S764" i="6"/>
  <c r="D764" i="6"/>
  <c r="V763" i="6"/>
  <c r="S763" i="6"/>
  <c r="D763" i="6"/>
  <c r="V762" i="6"/>
  <c r="S762" i="6"/>
  <c r="D762" i="6"/>
  <c r="V761" i="6"/>
  <c r="S761" i="6"/>
  <c r="D761" i="6"/>
  <c r="V760" i="6"/>
  <c r="S760" i="6"/>
  <c r="D760" i="6"/>
  <c r="V759" i="6"/>
  <c r="S759" i="6"/>
  <c r="D759" i="6"/>
  <c r="V758" i="6"/>
  <c r="S758" i="6"/>
  <c r="D758" i="6"/>
  <c r="V757" i="6"/>
  <c r="S757" i="6"/>
  <c r="D757" i="6"/>
  <c r="V756" i="6"/>
  <c r="S756" i="6"/>
  <c r="D756" i="6"/>
  <c r="V755" i="6"/>
  <c r="S755" i="6"/>
  <c r="D755" i="6"/>
  <c r="V754" i="6"/>
  <c r="S754" i="6"/>
  <c r="D754" i="6"/>
  <c r="V753" i="6"/>
  <c r="S753" i="6"/>
  <c r="D753" i="6"/>
  <c r="V752" i="6"/>
  <c r="S752" i="6"/>
  <c r="D752" i="6"/>
  <c r="V751" i="6"/>
  <c r="S751" i="6"/>
  <c r="D751" i="6"/>
  <c r="V750" i="6"/>
  <c r="S750" i="6"/>
  <c r="D750" i="6"/>
  <c r="V749" i="6"/>
  <c r="S749" i="6"/>
  <c r="D749" i="6"/>
  <c r="V748" i="6"/>
  <c r="S748" i="6"/>
  <c r="D748" i="6"/>
  <c r="V747" i="6"/>
  <c r="S747" i="6"/>
  <c r="D747" i="6"/>
  <c r="V746" i="6"/>
  <c r="S746" i="6"/>
  <c r="D746" i="6"/>
  <c r="V745" i="6"/>
  <c r="S745" i="6"/>
  <c r="D745" i="6"/>
  <c r="V744" i="6"/>
  <c r="S744" i="6"/>
  <c r="D744" i="6"/>
  <c r="V743" i="6"/>
  <c r="S743" i="6"/>
  <c r="D743" i="6"/>
  <c r="V742" i="6"/>
  <c r="S742" i="6"/>
  <c r="D742" i="6"/>
  <c r="V741" i="6"/>
  <c r="S741" i="6"/>
  <c r="D741" i="6"/>
  <c r="V740" i="6"/>
  <c r="S740" i="6"/>
  <c r="D740" i="6"/>
  <c r="V739" i="6"/>
  <c r="S739" i="6"/>
  <c r="D739" i="6"/>
  <c r="V738" i="6"/>
  <c r="S738" i="6"/>
  <c r="D738" i="6"/>
  <c r="V737" i="6"/>
  <c r="S737" i="6"/>
  <c r="D737" i="6"/>
  <c r="V736" i="6"/>
  <c r="S736" i="6"/>
  <c r="D736" i="6"/>
  <c r="V735" i="6"/>
  <c r="S735" i="6"/>
  <c r="D735" i="6"/>
  <c r="V734" i="6"/>
  <c r="S734" i="6"/>
  <c r="D734" i="6"/>
  <c r="V733" i="6"/>
  <c r="S733" i="6"/>
  <c r="D733" i="6"/>
  <c r="V732" i="6"/>
  <c r="S732" i="6"/>
  <c r="D732" i="6"/>
  <c r="V731" i="6"/>
  <c r="S731" i="6"/>
  <c r="D731" i="6"/>
  <c r="V730" i="6"/>
  <c r="S730" i="6"/>
  <c r="D730" i="6"/>
  <c r="V729" i="6"/>
  <c r="S729" i="6"/>
  <c r="D729" i="6"/>
  <c r="V728" i="6"/>
  <c r="S728" i="6"/>
  <c r="D728" i="6"/>
  <c r="V727" i="6"/>
  <c r="S727" i="6"/>
  <c r="D727" i="6"/>
  <c r="V726" i="6"/>
  <c r="S726" i="6"/>
  <c r="D726" i="6"/>
  <c r="V725" i="6"/>
  <c r="S725" i="6"/>
  <c r="D725" i="6"/>
  <c r="V724" i="6"/>
  <c r="S724" i="6"/>
  <c r="D724" i="6"/>
  <c r="V723" i="6"/>
  <c r="S723" i="6"/>
  <c r="D723" i="6"/>
  <c r="V722" i="6"/>
  <c r="S722" i="6"/>
  <c r="D722" i="6"/>
  <c r="V721" i="6"/>
  <c r="S721" i="6"/>
  <c r="D721" i="6"/>
  <c r="V720" i="6"/>
  <c r="S720" i="6"/>
  <c r="D720" i="6"/>
  <c r="V719" i="6"/>
  <c r="S719" i="6"/>
  <c r="D719" i="6"/>
  <c r="V718" i="6"/>
  <c r="S718" i="6"/>
  <c r="D718" i="6"/>
  <c r="V717" i="6"/>
  <c r="S717" i="6"/>
  <c r="D717" i="6"/>
  <c r="V716" i="6"/>
  <c r="S716" i="6"/>
  <c r="D716" i="6"/>
  <c r="V715" i="6"/>
  <c r="S715" i="6"/>
  <c r="D715" i="6"/>
  <c r="V714" i="6"/>
  <c r="S714" i="6"/>
  <c r="D714" i="6"/>
  <c r="V713" i="6"/>
  <c r="S713" i="6"/>
  <c r="D713" i="6"/>
  <c r="V712" i="6"/>
  <c r="S712" i="6"/>
  <c r="D712" i="6"/>
  <c r="V711" i="6"/>
  <c r="S711" i="6"/>
  <c r="D711" i="6"/>
  <c r="V710" i="6"/>
  <c r="S710" i="6"/>
  <c r="D710" i="6"/>
  <c r="V709" i="6"/>
  <c r="S709" i="6"/>
  <c r="D709" i="6"/>
  <c r="V708" i="6"/>
  <c r="S708" i="6"/>
  <c r="D708" i="6"/>
  <c r="V707" i="6"/>
  <c r="S707" i="6"/>
  <c r="D707" i="6"/>
  <c r="V706" i="6"/>
  <c r="S706" i="6"/>
  <c r="D706" i="6"/>
  <c r="V705" i="6"/>
  <c r="S705" i="6"/>
  <c r="D705" i="6"/>
  <c r="V704" i="6"/>
  <c r="S704" i="6"/>
  <c r="D704" i="6"/>
  <c r="V703" i="6"/>
  <c r="S703" i="6"/>
  <c r="D703" i="6"/>
  <c r="V702" i="6"/>
  <c r="S702" i="6"/>
  <c r="D702" i="6"/>
  <c r="V701" i="6"/>
  <c r="S701" i="6"/>
  <c r="D701" i="6"/>
  <c r="V700" i="6"/>
  <c r="S700" i="6"/>
  <c r="D700" i="6"/>
  <c r="V699" i="6"/>
  <c r="S699" i="6"/>
  <c r="D699" i="6"/>
  <c r="V698" i="6"/>
  <c r="S698" i="6"/>
  <c r="D698" i="6"/>
  <c r="V697" i="6"/>
  <c r="S697" i="6"/>
  <c r="D697" i="6"/>
  <c r="V696" i="6"/>
  <c r="S696" i="6"/>
  <c r="D696" i="6"/>
  <c r="V695" i="6"/>
  <c r="S695" i="6"/>
  <c r="D695" i="6"/>
  <c r="V694" i="6"/>
  <c r="S694" i="6"/>
  <c r="D694" i="6"/>
  <c r="V693" i="6"/>
  <c r="S693" i="6"/>
  <c r="D693" i="6"/>
  <c r="V692" i="6"/>
  <c r="S692" i="6"/>
  <c r="D692" i="6"/>
  <c r="V691" i="6"/>
  <c r="S691" i="6"/>
  <c r="D691" i="6"/>
  <c r="V690" i="6"/>
  <c r="S690" i="6"/>
  <c r="D690" i="6"/>
  <c r="V689" i="6"/>
  <c r="S689" i="6"/>
  <c r="D689" i="6"/>
  <c r="V688" i="6"/>
  <c r="S688" i="6"/>
  <c r="D688" i="6"/>
  <c r="V687" i="6"/>
  <c r="S687" i="6"/>
  <c r="D687" i="6"/>
  <c r="V686" i="6"/>
  <c r="S686" i="6"/>
  <c r="D686" i="6"/>
  <c r="V685" i="6"/>
  <c r="S685" i="6"/>
  <c r="D685" i="6"/>
  <c r="V684" i="6"/>
  <c r="S684" i="6"/>
  <c r="D684" i="6"/>
  <c r="V683" i="6"/>
  <c r="S683" i="6"/>
  <c r="D683" i="6"/>
  <c r="V682" i="6"/>
  <c r="S682" i="6"/>
  <c r="D682" i="6"/>
  <c r="V681" i="6"/>
  <c r="S681" i="6"/>
  <c r="D681" i="6"/>
  <c r="V680" i="6"/>
  <c r="S680" i="6"/>
  <c r="D680" i="6"/>
  <c r="V679" i="6"/>
  <c r="S679" i="6"/>
  <c r="D679" i="6"/>
  <c r="V678" i="6"/>
  <c r="S678" i="6"/>
  <c r="D678" i="6"/>
  <c r="V677" i="6"/>
  <c r="S677" i="6"/>
  <c r="D677" i="6"/>
  <c r="V676" i="6"/>
  <c r="S676" i="6"/>
  <c r="D676" i="6"/>
  <c r="V675" i="6"/>
  <c r="S675" i="6"/>
  <c r="D675" i="6"/>
  <c r="V674" i="6"/>
  <c r="S674" i="6"/>
  <c r="D674" i="6"/>
  <c r="V673" i="6"/>
  <c r="S673" i="6"/>
  <c r="D673" i="6"/>
  <c r="V672" i="6"/>
  <c r="S672" i="6"/>
  <c r="D672" i="6"/>
  <c r="V671" i="6"/>
  <c r="S671" i="6"/>
  <c r="D671" i="6"/>
  <c r="V670" i="6"/>
  <c r="S670" i="6"/>
  <c r="D670" i="6"/>
  <c r="V669" i="6"/>
  <c r="S669" i="6"/>
  <c r="D669" i="6"/>
  <c r="V668" i="6"/>
  <c r="S668" i="6"/>
  <c r="D668" i="6"/>
  <c r="V667" i="6"/>
  <c r="S667" i="6"/>
  <c r="D667" i="6"/>
  <c r="V666" i="6"/>
  <c r="S666" i="6"/>
  <c r="D666" i="6"/>
  <c r="V665" i="6"/>
  <c r="S665" i="6"/>
  <c r="D665" i="6"/>
  <c r="V664" i="6"/>
  <c r="S664" i="6"/>
  <c r="D664" i="6"/>
  <c r="V663" i="6"/>
  <c r="S663" i="6"/>
  <c r="D663" i="6"/>
  <c r="V662" i="6"/>
  <c r="S662" i="6"/>
  <c r="D662" i="6"/>
  <c r="V661" i="6"/>
  <c r="S661" i="6"/>
  <c r="D661" i="6"/>
  <c r="V660" i="6"/>
  <c r="S660" i="6"/>
  <c r="D660" i="6"/>
  <c r="V659" i="6"/>
  <c r="S659" i="6"/>
  <c r="D659" i="6"/>
  <c r="V658" i="6"/>
  <c r="S658" i="6"/>
  <c r="D658" i="6"/>
  <c r="V657" i="6"/>
  <c r="S657" i="6"/>
  <c r="D657" i="6"/>
  <c r="V656" i="6"/>
  <c r="S656" i="6"/>
  <c r="D656" i="6"/>
  <c r="V655" i="6"/>
  <c r="S655" i="6"/>
  <c r="D655" i="6"/>
  <c r="V654" i="6"/>
  <c r="S654" i="6"/>
  <c r="D654" i="6"/>
  <c r="V653" i="6"/>
  <c r="S653" i="6"/>
  <c r="D653" i="6"/>
  <c r="V652" i="6"/>
  <c r="S652" i="6"/>
  <c r="D652" i="6"/>
  <c r="V651" i="6"/>
  <c r="S651" i="6"/>
  <c r="D651" i="6"/>
  <c r="V650" i="6"/>
  <c r="S650" i="6"/>
  <c r="D650" i="6"/>
  <c r="V649" i="6"/>
  <c r="S649" i="6"/>
  <c r="D649" i="6"/>
  <c r="V648" i="6"/>
  <c r="S648" i="6"/>
  <c r="D648" i="6"/>
  <c r="V647" i="6"/>
  <c r="S647" i="6"/>
  <c r="D647" i="6"/>
  <c r="V646" i="6"/>
  <c r="S646" i="6"/>
  <c r="D646" i="6"/>
  <c r="V645" i="6"/>
  <c r="S645" i="6"/>
  <c r="D645" i="6"/>
  <c r="V644" i="6"/>
  <c r="S644" i="6"/>
  <c r="D644" i="6"/>
  <c r="V643" i="6"/>
  <c r="S643" i="6"/>
  <c r="D643" i="6"/>
  <c r="V642" i="6"/>
  <c r="S642" i="6"/>
  <c r="D642" i="6"/>
  <c r="V641" i="6"/>
  <c r="S641" i="6"/>
  <c r="D641" i="6"/>
  <c r="V640" i="6"/>
  <c r="S640" i="6"/>
  <c r="D640" i="6"/>
  <c r="V639" i="6"/>
  <c r="S639" i="6"/>
  <c r="D639" i="6"/>
  <c r="V638" i="6"/>
  <c r="S638" i="6"/>
  <c r="D638" i="6"/>
  <c r="V637" i="6"/>
  <c r="S637" i="6"/>
  <c r="D637" i="6"/>
  <c r="V636" i="6"/>
  <c r="S636" i="6"/>
  <c r="D636" i="6"/>
  <c r="V635" i="6"/>
  <c r="S635" i="6"/>
  <c r="D635" i="6"/>
  <c r="V634" i="6"/>
  <c r="S634" i="6"/>
  <c r="D634" i="6"/>
  <c r="V633" i="6"/>
  <c r="S633" i="6"/>
  <c r="D633" i="6"/>
  <c r="V632" i="6"/>
  <c r="S632" i="6"/>
  <c r="D632" i="6"/>
  <c r="V631" i="6"/>
  <c r="S631" i="6"/>
  <c r="D631" i="6"/>
  <c r="V630" i="6"/>
  <c r="S630" i="6"/>
  <c r="D630" i="6"/>
  <c r="V629" i="6"/>
  <c r="S629" i="6"/>
  <c r="D629" i="6"/>
  <c r="V628" i="6"/>
  <c r="S628" i="6"/>
  <c r="D628" i="6"/>
  <c r="V627" i="6"/>
  <c r="S627" i="6"/>
  <c r="D627" i="6"/>
  <c r="V626" i="6"/>
  <c r="S626" i="6"/>
  <c r="D626" i="6"/>
  <c r="V625" i="6"/>
  <c r="S625" i="6"/>
  <c r="D625" i="6"/>
  <c r="V624" i="6"/>
  <c r="S624" i="6"/>
  <c r="D624" i="6"/>
  <c r="V623" i="6"/>
  <c r="S623" i="6"/>
  <c r="D623" i="6"/>
  <c r="V622" i="6"/>
  <c r="S622" i="6"/>
  <c r="D622" i="6"/>
  <c r="V621" i="6"/>
  <c r="S621" i="6"/>
  <c r="D621" i="6"/>
  <c r="V620" i="6"/>
  <c r="S620" i="6"/>
  <c r="D620" i="6"/>
  <c r="V619" i="6"/>
  <c r="S619" i="6"/>
  <c r="D619" i="6"/>
  <c r="V618" i="6"/>
  <c r="S618" i="6"/>
  <c r="D618" i="6"/>
  <c r="V617" i="6"/>
  <c r="S617" i="6"/>
  <c r="D617" i="6"/>
  <c r="V616" i="6"/>
  <c r="S616" i="6"/>
  <c r="D616" i="6"/>
  <c r="V615" i="6"/>
  <c r="S615" i="6"/>
  <c r="D615" i="6"/>
  <c r="V614" i="6"/>
  <c r="S614" i="6"/>
  <c r="D614" i="6"/>
  <c r="V613" i="6"/>
  <c r="S613" i="6"/>
  <c r="D613" i="6"/>
  <c r="V612" i="6"/>
  <c r="S612" i="6"/>
  <c r="D612" i="6"/>
  <c r="V611" i="6"/>
  <c r="S611" i="6"/>
  <c r="D611" i="6"/>
  <c r="V610" i="6"/>
  <c r="S610" i="6"/>
  <c r="D610" i="6"/>
  <c r="V609" i="6"/>
  <c r="S609" i="6"/>
  <c r="D609" i="6"/>
  <c r="V608" i="6"/>
  <c r="S608" i="6"/>
  <c r="D608" i="6"/>
  <c r="V607" i="6"/>
  <c r="S607" i="6"/>
  <c r="D607" i="6"/>
  <c r="V606" i="6"/>
  <c r="S606" i="6"/>
  <c r="D606" i="6"/>
  <c r="V605" i="6"/>
  <c r="S605" i="6"/>
  <c r="D605" i="6"/>
  <c r="V604" i="6"/>
  <c r="S604" i="6"/>
  <c r="D604" i="6"/>
  <c r="V603" i="6"/>
  <c r="S603" i="6"/>
  <c r="D603" i="6"/>
  <c r="V602" i="6"/>
  <c r="S602" i="6"/>
  <c r="D602" i="6"/>
  <c r="V601" i="6"/>
  <c r="S601" i="6"/>
  <c r="D601" i="6"/>
  <c r="V600" i="6"/>
  <c r="S600" i="6"/>
  <c r="D600" i="6"/>
  <c r="V599" i="6"/>
  <c r="S599" i="6"/>
  <c r="D599" i="6"/>
  <c r="V598" i="6"/>
  <c r="S598" i="6"/>
  <c r="D598" i="6"/>
  <c r="V597" i="6"/>
  <c r="S597" i="6"/>
  <c r="D597" i="6"/>
  <c r="V596" i="6"/>
  <c r="S596" i="6"/>
  <c r="D596" i="6"/>
  <c r="V595" i="6"/>
  <c r="S595" i="6"/>
  <c r="D595" i="6"/>
  <c r="V594" i="6"/>
  <c r="S594" i="6"/>
  <c r="D594" i="6"/>
  <c r="V593" i="6"/>
  <c r="S593" i="6"/>
  <c r="D593" i="6"/>
  <c r="V592" i="6"/>
  <c r="S592" i="6"/>
  <c r="D592" i="6"/>
  <c r="V591" i="6"/>
  <c r="S591" i="6"/>
  <c r="D591" i="6"/>
  <c r="V590" i="6"/>
  <c r="S590" i="6"/>
  <c r="D590" i="6"/>
  <c r="V589" i="6"/>
  <c r="S589" i="6"/>
  <c r="D589" i="6"/>
  <c r="V588" i="6"/>
  <c r="S588" i="6"/>
  <c r="D588" i="6"/>
  <c r="V587" i="6"/>
  <c r="S587" i="6"/>
  <c r="D587" i="6"/>
  <c r="V586" i="6"/>
  <c r="S586" i="6"/>
  <c r="D586" i="6"/>
  <c r="V585" i="6"/>
  <c r="S585" i="6"/>
  <c r="D585" i="6"/>
  <c r="V584" i="6"/>
  <c r="S584" i="6"/>
  <c r="D584" i="6"/>
  <c r="V583" i="6"/>
  <c r="S583" i="6"/>
  <c r="D583" i="6"/>
  <c r="V582" i="6"/>
  <c r="S582" i="6"/>
  <c r="D582" i="6"/>
  <c r="V581" i="6"/>
  <c r="S581" i="6"/>
  <c r="D581" i="6"/>
  <c r="V580" i="6"/>
  <c r="S580" i="6"/>
  <c r="D580" i="6"/>
  <c r="V579" i="6"/>
  <c r="S579" i="6"/>
  <c r="D579" i="6"/>
  <c r="V578" i="6"/>
  <c r="S578" i="6"/>
  <c r="D578" i="6"/>
  <c r="V577" i="6"/>
  <c r="S577" i="6"/>
  <c r="D577" i="6"/>
  <c r="V576" i="6"/>
  <c r="S576" i="6"/>
  <c r="D576" i="6"/>
  <c r="V575" i="6"/>
  <c r="S575" i="6"/>
  <c r="D575" i="6"/>
  <c r="V574" i="6"/>
  <c r="S574" i="6"/>
  <c r="D574" i="6"/>
  <c r="V573" i="6"/>
  <c r="S573" i="6"/>
  <c r="D573" i="6"/>
  <c r="V572" i="6"/>
  <c r="S572" i="6"/>
  <c r="D572" i="6"/>
  <c r="V571" i="6"/>
  <c r="S571" i="6"/>
  <c r="D571" i="6"/>
  <c r="V570" i="6"/>
  <c r="S570" i="6"/>
  <c r="D570" i="6"/>
  <c r="V569" i="6"/>
  <c r="S569" i="6"/>
  <c r="D569" i="6"/>
  <c r="V568" i="6"/>
  <c r="S568" i="6"/>
  <c r="D568" i="6"/>
  <c r="V567" i="6"/>
  <c r="S567" i="6"/>
  <c r="D567" i="6"/>
  <c r="V566" i="6"/>
  <c r="S566" i="6"/>
  <c r="D566" i="6"/>
  <c r="V565" i="6"/>
  <c r="S565" i="6"/>
  <c r="D565" i="6"/>
  <c r="V564" i="6"/>
  <c r="S564" i="6"/>
  <c r="D564" i="6"/>
  <c r="V563" i="6"/>
  <c r="S563" i="6"/>
  <c r="D563" i="6"/>
  <c r="V562" i="6"/>
  <c r="S562" i="6"/>
  <c r="D562" i="6"/>
  <c r="V561" i="6"/>
  <c r="S561" i="6"/>
  <c r="D561" i="6"/>
  <c r="V560" i="6"/>
  <c r="S560" i="6"/>
  <c r="D560" i="6"/>
  <c r="V559" i="6"/>
  <c r="S559" i="6"/>
  <c r="D559" i="6"/>
  <c r="V558" i="6"/>
  <c r="S558" i="6"/>
  <c r="D558" i="6"/>
  <c r="V557" i="6"/>
  <c r="S557" i="6"/>
  <c r="D557" i="6"/>
  <c r="V556" i="6"/>
  <c r="S556" i="6"/>
  <c r="D556" i="6"/>
  <c r="V555" i="6"/>
  <c r="S555" i="6"/>
  <c r="D555" i="6"/>
  <c r="V554" i="6"/>
  <c r="S554" i="6"/>
  <c r="D554" i="6"/>
  <c r="V553" i="6"/>
  <c r="S553" i="6"/>
  <c r="D553" i="6"/>
  <c r="V552" i="6"/>
  <c r="S552" i="6"/>
  <c r="D552" i="6"/>
  <c r="V551" i="6"/>
  <c r="S551" i="6"/>
  <c r="D551" i="6"/>
  <c r="V550" i="6"/>
  <c r="S550" i="6"/>
  <c r="D550" i="6"/>
  <c r="V549" i="6"/>
  <c r="S549" i="6"/>
  <c r="D549" i="6"/>
  <c r="V548" i="6"/>
  <c r="S548" i="6"/>
  <c r="D548" i="6"/>
  <c r="V547" i="6"/>
  <c r="S547" i="6"/>
  <c r="D547" i="6"/>
  <c r="V546" i="6"/>
  <c r="S546" i="6"/>
  <c r="D546" i="6"/>
  <c r="V545" i="6"/>
  <c r="S545" i="6"/>
  <c r="D545" i="6"/>
  <c r="V544" i="6"/>
  <c r="S544" i="6"/>
  <c r="D544" i="6"/>
  <c r="V543" i="6"/>
  <c r="S543" i="6"/>
  <c r="D543" i="6"/>
  <c r="V542" i="6"/>
  <c r="S542" i="6"/>
  <c r="D542" i="6"/>
  <c r="V541" i="6"/>
  <c r="S541" i="6"/>
  <c r="D541" i="6"/>
  <c r="V540" i="6"/>
  <c r="S540" i="6"/>
  <c r="D540" i="6"/>
  <c r="V539" i="6"/>
  <c r="S539" i="6"/>
  <c r="D539" i="6"/>
  <c r="V538" i="6"/>
  <c r="S538" i="6"/>
  <c r="D538" i="6"/>
  <c r="V537" i="6"/>
  <c r="S537" i="6"/>
  <c r="D537" i="6"/>
  <c r="V536" i="6"/>
  <c r="S536" i="6"/>
  <c r="D536" i="6"/>
  <c r="V535" i="6"/>
  <c r="S535" i="6"/>
  <c r="D535" i="6"/>
  <c r="V534" i="6"/>
  <c r="S534" i="6"/>
  <c r="D534" i="6"/>
  <c r="V533" i="6"/>
  <c r="S533" i="6"/>
  <c r="D533" i="6"/>
  <c r="V532" i="6"/>
  <c r="S532" i="6"/>
  <c r="D532" i="6"/>
  <c r="V531" i="6"/>
  <c r="S531" i="6"/>
  <c r="D531" i="6"/>
  <c r="V530" i="6"/>
  <c r="S530" i="6"/>
  <c r="D530" i="6"/>
  <c r="V529" i="6"/>
  <c r="S529" i="6"/>
  <c r="D529" i="6"/>
  <c r="V528" i="6"/>
  <c r="S528" i="6"/>
  <c r="D528" i="6"/>
  <c r="V527" i="6"/>
  <c r="S527" i="6"/>
  <c r="D527" i="6"/>
  <c r="V526" i="6"/>
  <c r="S526" i="6"/>
  <c r="D526" i="6"/>
  <c r="V525" i="6"/>
  <c r="S525" i="6"/>
  <c r="D525" i="6"/>
  <c r="V524" i="6"/>
  <c r="S524" i="6"/>
  <c r="D524" i="6"/>
  <c r="V523" i="6"/>
  <c r="S523" i="6"/>
  <c r="D523" i="6"/>
  <c r="V522" i="6"/>
  <c r="S522" i="6"/>
  <c r="D522" i="6"/>
  <c r="V521" i="6"/>
  <c r="S521" i="6"/>
  <c r="D521" i="6"/>
  <c r="V520" i="6"/>
  <c r="S520" i="6"/>
  <c r="D520" i="6"/>
  <c r="V519" i="6"/>
  <c r="S519" i="6"/>
  <c r="D519" i="6"/>
  <c r="V518" i="6"/>
  <c r="S518" i="6"/>
  <c r="D518" i="6"/>
  <c r="V517" i="6"/>
  <c r="S517" i="6"/>
  <c r="D517" i="6"/>
  <c r="V516" i="6"/>
  <c r="S516" i="6"/>
  <c r="D516" i="6"/>
  <c r="V515" i="6"/>
  <c r="S515" i="6"/>
  <c r="D515" i="6"/>
  <c r="V514" i="6"/>
  <c r="S514" i="6"/>
  <c r="D514" i="6"/>
  <c r="V513" i="6"/>
  <c r="S513" i="6"/>
  <c r="D513" i="6"/>
  <c r="V512" i="6"/>
  <c r="S512" i="6"/>
  <c r="D512" i="6"/>
  <c r="V511" i="6"/>
  <c r="S511" i="6"/>
  <c r="D511" i="6"/>
  <c r="V510" i="6"/>
  <c r="S510" i="6"/>
  <c r="D510" i="6"/>
  <c r="V509" i="6"/>
  <c r="S509" i="6"/>
  <c r="D509" i="6"/>
  <c r="V508" i="6"/>
  <c r="S508" i="6"/>
  <c r="D508" i="6"/>
  <c r="V507" i="6"/>
  <c r="S507" i="6"/>
  <c r="D507" i="6"/>
  <c r="V506" i="6"/>
  <c r="S506" i="6"/>
  <c r="D506" i="6"/>
  <c r="V505" i="6"/>
  <c r="S505" i="6"/>
  <c r="D505" i="6"/>
  <c r="V504" i="6"/>
  <c r="S504" i="6"/>
  <c r="D504" i="6"/>
  <c r="V503" i="6"/>
  <c r="S503" i="6"/>
  <c r="D503" i="6"/>
  <c r="V502" i="6"/>
  <c r="S502" i="6"/>
  <c r="D502" i="6"/>
  <c r="V501" i="6"/>
  <c r="S501" i="6"/>
  <c r="D501" i="6"/>
  <c r="V500" i="6"/>
  <c r="S500" i="6"/>
  <c r="D500" i="6"/>
  <c r="V499" i="6"/>
  <c r="S499" i="6"/>
  <c r="D499" i="6"/>
  <c r="V498" i="6"/>
  <c r="S498" i="6"/>
  <c r="D498" i="6"/>
  <c r="V497" i="6"/>
  <c r="S497" i="6"/>
  <c r="D497" i="6"/>
  <c r="V496" i="6"/>
  <c r="S496" i="6"/>
  <c r="D496" i="6"/>
  <c r="V495" i="6"/>
  <c r="S495" i="6"/>
  <c r="D495" i="6"/>
  <c r="V494" i="6"/>
  <c r="S494" i="6"/>
  <c r="D494" i="6"/>
  <c r="V493" i="6"/>
  <c r="S493" i="6"/>
  <c r="D493" i="6"/>
  <c r="V492" i="6"/>
  <c r="S492" i="6"/>
  <c r="D492" i="6"/>
  <c r="V491" i="6"/>
  <c r="S491" i="6"/>
  <c r="D491" i="6"/>
  <c r="V490" i="6"/>
  <c r="S490" i="6"/>
  <c r="D490" i="6"/>
  <c r="V489" i="6"/>
  <c r="S489" i="6"/>
  <c r="D489" i="6"/>
  <c r="V488" i="6"/>
  <c r="S488" i="6"/>
  <c r="D488" i="6"/>
  <c r="V487" i="6"/>
  <c r="S487" i="6"/>
  <c r="D487" i="6"/>
  <c r="V486" i="6"/>
  <c r="S486" i="6"/>
  <c r="D486" i="6"/>
  <c r="V485" i="6"/>
  <c r="S485" i="6"/>
  <c r="D485" i="6"/>
  <c r="V484" i="6"/>
  <c r="S484" i="6"/>
  <c r="D484" i="6"/>
  <c r="V483" i="6"/>
  <c r="S483" i="6"/>
  <c r="D483" i="6"/>
  <c r="V482" i="6"/>
  <c r="S482" i="6"/>
  <c r="D482" i="6"/>
  <c r="V481" i="6"/>
  <c r="S481" i="6"/>
  <c r="D481" i="6"/>
  <c r="V480" i="6"/>
  <c r="S480" i="6"/>
  <c r="D480" i="6"/>
  <c r="V479" i="6"/>
  <c r="S479" i="6"/>
  <c r="D479" i="6"/>
  <c r="V478" i="6"/>
  <c r="S478" i="6"/>
  <c r="D478" i="6"/>
  <c r="V477" i="6"/>
  <c r="S477" i="6"/>
  <c r="D477" i="6"/>
  <c r="V476" i="6"/>
  <c r="S476" i="6"/>
  <c r="D476" i="6"/>
  <c r="V475" i="6"/>
  <c r="S475" i="6"/>
  <c r="D475" i="6"/>
  <c r="V474" i="6"/>
  <c r="S474" i="6"/>
  <c r="D474" i="6"/>
  <c r="V473" i="6"/>
  <c r="S473" i="6"/>
  <c r="D473" i="6"/>
  <c r="V472" i="6"/>
  <c r="S472" i="6"/>
  <c r="D472" i="6"/>
  <c r="V471" i="6"/>
  <c r="S471" i="6"/>
  <c r="D471" i="6"/>
  <c r="V470" i="6"/>
  <c r="S470" i="6"/>
  <c r="D470" i="6"/>
  <c r="V469" i="6"/>
  <c r="S469" i="6"/>
  <c r="D469" i="6"/>
  <c r="V468" i="6"/>
  <c r="S468" i="6"/>
  <c r="D468" i="6"/>
  <c r="V467" i="6"/>
  <c r="S467" i="6"/>
  <c r="D467" i="6"/>
  <c r="V466" i="6"/>
  <c r="S466" i="6"/>
  <c r="D466" i="6"/>
  <c r="V465" i="6"/>
  <c r="S465" i="6"/>
  <c r="D465" i="6"/>
  <c r="V464" i="6"/>
  <c r="S464" i="6"/>
  <c r="D464" i="6"/>
  <c r="V463" i="6"/>
  <c r="S463" i="6"/>
  <c r="D463" i="6"/>
  <c r="V462" i="6"/>
  <c r="S462" i="6"/>
  <c r="D462" i="6"/>
  <c r="V461" i="6"/>
  <c r="S461" i="6"/>
  <c r="D461" i="6"/>
  <c r="V460" i="6"/>
  <c r="S460" i="6"/>
  <c r="D460" i="6"/>
  <c r="V459" i="6"/>
  <c r="S459" i="6"/>
  <c r="D459" i="6"/>
  <c r="V458" i="6"/>
  <c r="S458" i="6"/>
  <c r="D458" i="6"/>
  <c r="V457" i="6"/>
  <c r="S457" i="6"/>
  <c r="D457" i="6"/>
  <c r="V456" i="6"/>
  <c r="S456" i="6"/>
  <c r="D456" i="6"/>
  <c r="V455" i="6"/>
  <c r="S455" i="6"/>
  <c r="D455" i="6"/>
  <c r="V454" i="6"/>
  <c r="S454" i="6"/>
  <c r="D454" i="6"/>
  <c r="V453" i="6"/>
  <c r="S453" i="6"/>
  <c r="D453" i="6"/>
  <c r="V452" i="6"/>
  <c r="S452" i="6"/>
  <c r="D452" i="6"/>
  <c r="V451" i="6"/>
  <c r="S451" i="6"/>
  <c r="D451" i="6"/>
  <c r="V450" i="6"/>
  <c r="S450" i="6"/>
  <c r="D450" i="6"/>
  <c r="V449" i="6"/>
  <c r="S449" i="6"/>
  <c r="D449" i="6"/>
  <c r="V448" i="6"/>
  <c r="S448" i="6"/>
  <c r="D448" i="6"/>
  <c r="V447" i="6"/>
  <c r="S447" i="6"/>
  <c r="D447" i="6"/>
  <c r="V446" i="6"/>
  <c r="S446" i="6"/>
  <c r="D446" i="6"/>
  <c r="V445" i="6"/>
  <c r="S445" i="6"/>
  <c r="D445" i="6"/>
  <c r="V444" i="6"/>
  <c r="S444" i="6"/>
  <c r="D444" i="6"/>
  <c r="V443" i="6"/>
  <c r="S443" i="6"/>
  <c r="D443" i="6"/>
  <c r="V442" i="6"/>
  <c r="S442" i="6"/>
  <c r="D442" i="6"/>
  <c r="V441" i="6"/>
  <c r="S441" i="6"/>
  <c r="D441" i="6"/>
  <c r="V440" i="6"/>
  <c r="S440" i="6"/>
  <c r="D440" i="6"/>
  <c r="V439" i="6"/>
  <c r="S439" i="6"/>
  <c r="D439" i="6"/>
  <c r="V438" i="6"/>
  <c r="S438" i="6"/>
  <c r="D438" i="6"/>
  <c r="V437" i="6"/>
  <c r="S437" i="6"/>
  <c r="D437" i="6"/>
  <c r="V436" i="6"/>
  <c r="S436" i="6"/>
  <c r="D436" i="6"/>
  <c r="V435" i="6"/>
  <c r="S435" i="6"/>
  <c r="D435" i="6"/>
  <c r="V434" i="6"/>
  <c r="S434" i="6"/>
  <c r="D434" i="6"/>
  <c r="V433" i="6"/>
  <c r="S433" i="6"/>
  <c r="D433" i="6"/>
  <c r="V432" i="6"/>
  <c r="S432" i="6"/>
  <c r="D432" i="6"/>
  <c r="V431" i="6"/>
  <c r="S431" i="6"/>
  <c r="D431" i="6"/>
  <c r="V430" i="6"/>
  <c r="S430" i="6"/>
  <c r="D430" i="6"/>
  <c r="V429" i="6"/>
  <c r="S429" i="6"/>
  <c r="D429" i="6"/>
  <c r="V428" i="6"/>
  <c r="S428" i="6"/>
  <c r="D428" i="6"/>
  <c r="V427" i="6"/>
  <c r="S427" i="6"/>
  <c r="D427" i="6"/>
  <c r="V426" i="6"/>
  <c r="S426" i="6"/>
  <c r="D426" i="6"/>
  <c r="V425" i="6"/>
  <c r="S425" i="6"/>
  <c r="D425" i="6"/>
  <c r="V424" i="6"/>
  <c r="S424" i="6"/>
  <c r="D424" i="6"/>
  <c r="V423" i="6"/>
  <c r="S423" i="6"/>
  <c r="D423" i="6"/>
  <c r="V422" i="6"/>
  <c r="S422" i="6"/>
  <c r="D422" i="6"/>
  <c r="V421" i="6"/>
  <c r="S421" i="6"/>
  <c r="D421" i="6"/>
  <c r="V420" i="6"/>
  <c r="S420" i="6"/>
  <c r="D420" i="6"/>
  <c r="V419" i="6"/>
  <c r="S419" i="6"/>
  <c r="D419" i="6"/>
  <c r="V418" i="6"/>
  <c r="S418" i="6"/>
  <c r="D418" i="6"/>
  <c r="V417" i="6"/>
  <c r="S417" i="6"/>
  <c r="D417" i="6"/>
  <c r="V416" i="6"/>
  <c r="S416" i="6"/>
  <c r="D416" i="6"/>
  <c r="V415" i="6"/>
  <c r="S415" i="6"/>
  <c r="D415" i="6"/>
  <c r="V414" i="6"/>
  <c r="S414" i="6"/>
  <c r="D414" i="6"/>
  <c r="V413" i="6"/>
  <c r="S413" i="6"/>
  <c r="D413" i="6"/>
  <c r="V412" i="6"/>
  <c r="S412" i="6"/>
  <c r="D412" i="6"/>
  <c r="V411" i="6"/>
  <c r="S411" i="6"/>
  <c r="D411" i="6"/>
  <c r="V410" i="6"/>
  <c r="S410" i="6"/>
  <c r="D410" i="6"/>
  <c r="V409" i="6"/>
  <c r="S409" i="6"/>
  <c r="D409" i="6"/>
  <c r="V408" i="6"/>
  <c r="S408" i="6"/>
  <c r="D408" i="6"/>
  <c r="V407" i="6"/>
  <c r="S407" i="6"/>
  <c r="D407" i="6"/>
  <c r="V406" i="6"/>
  <c r="S406" i="6"/>
  <c r="D406" i="6"/>
  <c r="V405" i="6"/>
  <c r="S405" i="6"/>
  <c r="D405" i="6"/>
  <c r="V404" i="6"/>
  <c r="S404" i="6"/>
  <c r="D404" i="6"/>
  <c r="V403" i="6"/>
  <c r="S403" i="6"/>
  <c r="D403" i="6"/>
  <c r="V402" i="6"/>
  <c r="S402" i="6"/>
  <c r="D402" i="6"/>
  <c r="V401" i="6"/>
  <c r="S401" i="6"/>
  <c r="D401" i="6"/>
  <c r="V400" i="6"/>
  <c r="S400" i="6"/>
  <c r="D400" i="6"/>
  <c r="V399" i="6"/>
  <c r="S399" i="6"/>
  <c r="D399" i="6"/>
  <c r="V398" i="6"/>
  <c r="S398" i="6"/>
  <c r="D398" i="6"/>
  <c r="V397" i="6"/>
  <c r="S397" i="6"/>
  <c r="D397" i="6"/>
  <c r="V396" i="6"/>
  <c r="S396" i="6"/>
  <c r="D396" i="6"/>
  <c r="V395" i="6"/>
  <c r="S395" i="6"/>
  <c r="D395" i="6"/>
  <c r="V394" i="6"/>
  <c r="S394" i="6"/>
  <c r="D394" i="6"/>
  <c r="V393" i="6"/>
  <c r="S393" i="6"/>
  <c r="D393" i="6"/>
  <c r="V392" i="6"/>
  <c r="S392" i="6"/>
  <c r="D392" i="6"/>
  <c r="V391" i="6"/>
  <c r="S391" i="6"/>
  <c r="D391" i="6"/>
  <c r="V390" i="6"/>
  <c r="S390" i="6"/>
  <c r="D390" i="6"/>
  <c r="V389" i="6"/>
  <c r="S389" i="6"/>
  <c r="D389" i="6"/>
  <c r="V388" i="6"/>
  <c r="S388" i="6"/>
  <c r="D388" i="6"/>
  <c r="V387" i="6"/>
  <c r="S387" i="6"/>
  <c r="D387" i="6"/>
  <c r="V386" i="6"/>
  <c r="S386" i="6"/>
  <c r="D386" i="6"/>
  <c r="V385" i="6"/>
  <c r="S385" i="6"/>
  <c r="D385" i="6"/>
  <c r="V384" i="6"/>
  <c r="S384" i="6"/>
  <c r="D384" i="6"/>
  <c r="V383" i="6"/>
  <c r="S383" i="6"/>
  <c r="D383" i="6"/>
  <c r="V382" i="6"/>
  <c r="S382" i="6"/>
  <c r="D382" i="6"/>
  <c r="V381" i="6"/>
  <c r="S381" i="6"/>
  <c r="D381" i="6"/>
  <c r="V380" i="6"/>
  <c r="S380" i="6"/>
  <c r="D380" i="6"/>
  <c r="V379" i="6"/>
  <c r="S379" i="6"/>
  <c r="D379" i="6"/>
  <c r="V378" i="6"/>
  <c r="S378" i="6"/>
  <c r="D378" i="6"/>
  <c r="V377" i="6"/>
  <c r="S377" i="6"/>
  <c r="D377" i="6"/>
  <c r="V376" i="6"/>
  <c r="S376" i="6"/>
  <c r="D376" i="6"/>
  <c r="V375" i="6"/>
  <c r="S375" i="6"/>
  <c r="D375" i="6"/>
  <c r="V374" i="6"/>
  <c r="S374" i="6"/>
  <c r="D374" i="6"/>
  <c r="V373" i="6"/>
  <c r="S373" i="6"/>
  <c r="D373" i="6"/>
  <c r="V372" i="6"/>
  <c r="S372" i="6"/>
  <c r="D372" i="6"/>
  <c r="V371" i="6"/>
  <c r="S371" i="6"/>
  <c r="D371" i="6"/>
  <c r="V370" i="6"/>
  <c r="S370" i="6"/>
  <c r="D370" i="6"/>
  <c r="V369" i="6"/>
  <c r="S369" i="6"/>
  <c r="D369" i="6"/>
  <c r="V368" i="6"/>
  <c r="S368" i="6"/>
  <c r="D368" i="6"/>
  <c r="V367" i="6"/>
  <c r="S367" i="6"/>
  <c r="D367" i="6"/>
  <c r="V366" i="6"/>
  <c r="S366" i="6"/>
  <c r="D366" i="6"/>
  <c r="V365" i="6"/>
  <c r="S365" i="6"/>
  <c r="D365" i="6"/>
  <c r="V364" i="6"/>
  <c r="S364" i="6"/>
  <c r="D364" i="6"/>
  <c r="V363" i="6"/>
  <c r="S363" i="6"/>
  <c r="D363" i="6"/>
  <c r="V362" i="6"/>
  <c r="S362" i="6"/>
  <c r="D362" i="6"/>
  <c r="V361" i="6"/>
  <c r="S361" i="6"/>
  <c r="D361" i="6"/>
  <c r="V360" i="6"/>
  <c r="S360" i="6"/>
  <c r="D360" i="6"/>
  <c r="V359" i="6"/>
  <c r="S359" i="6"/>
  <c r="D359" i="6"/>
  <c r="V358" i="6"/>
  <c r="S358" i="6"/>
  <c r="D358" i="6"/>
  <c r="V357" i="6"/>
  <c r="S357" i="6"/>
  <c r="D357" i="6"/>
  <c r="V356" i="6"/>
  <c r="S356" i="6"/>
  <c r="D356" i="6"/>
  <c r="V355" i="6"/>
  <c r="S355" i="6"/>
  <c r="D355" i="6"/>
  <c r="V354" i="6"/>
  <c r="S354" i="6"/>
  <c r="D354" i="6"/>
  <c r="V353" i="6"/>
  <c r="S353" i="6"/>
  <c r="D353" i="6"/>
  <c r="V352" i="6"/>
  <c r="S352" i="6"/>
  <c r="D352" i="6"/>
  <c r="V351" i="6"/>
  <c r="S351" i="6"/>
  <c r="D351" i="6"/>
  <c r="V350" i="6"/>
  <c r="S350" i="6"/>
  <c r="D350" i="6"/>
  <c r="V349" i="6"/>
  <c r="S349" i="6"/>
  <c r="D349" i="6"/>
  <c r="V348" i="6"/>
  <c r="S348" i="6"/>
  <c r="D348" i="6"/>
  <c r="V347" i="6"/>
  <c r="S347" i="6"/>
  <c r="D347" i="6"/>
  <c r="V346" i="6"/>
  <c r="S346" i="6"/>
  <c r="D346" i="6"/>
  <c r="V345" i="6"/>
  <c r="S345" i="6"/>
  <c r="D345" i="6"/>
  <c r="V344" i="6"/>
  <c r="S344" i="6"/>
  <c r="D344" i="6"/>
  <c r="V343" i="6"/>
  <c r="S343" i="6"/>
  <c r="D343" i="6"/>
  <c r="V342" i="6"/>
  <c r="S342" i="6"/>
  <c r="D342" i="6"/>
  <c r="V341" i="6"/>
  <c r="S341" i="6"/>
  <c r="D341" i="6"/>
  <c r="V340" i="6"/>
  <c r="S340" i="6"/>
  <c r="D340" i="6"/>
  <c r="V339" i="6"/>
  <c r="S339" i="6"/>
  <c r="D339" i="6"/>
  <c r="V338" i="6"/>
  <c r="S338" i="6"/>
  <c r="D338" i="6"/>
  <c r="V337" i="6"/>
  <c r="S337" i="6"/>
  <c r="D337" i="6"/>
  <c r="V336" i="6"/>
  <c r="S336" i="6"/>
  <c r="D336" i="6"/>
  <c r="V335" i="6"/>
  <c r="S335" i="6"/>
  <c r="D335" i="6"/>
  <c r="V334" i="6"/>
  <c r="S334" i="6"/>
  <c r="D334" i="6"/>
  <c r="V333" i="6"/>
  <c r="S333" i="6"/>
  <c r="D333" i="6"/>
  <c r="V332" i="6"/>
  <c r="S332" i="6"/>
  <c r="D332" i="6"/>
  <c r="V331" i="6"/>
  <c r="S331" i="6"/>
  <c r="D331" i="6"/>
  <c r="V330" i="6"/>
  <c r="S330" i="6"/>
  <c r="D330" i="6"/>
  <c r="V329" i="6"/>
  <c r="S329" i="6"/>
  <c r="D329" i="6"/>
  <c r="V328" i="6"/>
  <c r="S328" i="6"/>
  <c r="D328" i="6"/>
  <c r="V327" i="6"/>
  <c r="S327" i="6"/>
  <c r="D327" i="6"/>
  <c r="V326" i="6"/>
  <c r="S326" i="6"/>
  <c r="D326" i="6"/>
  <c r="V325" i="6"/>
  <c r="S325" i="6"/>
  <c r="D325" i="6"/>
  <c r="V324" i="6"/>
  <c r="S324" i="6"/>
  <c r="D324" i="6"/>
  <c r="V323" i="6"/>
  <c r="S323" i="6"/>
  <c r="D323" i="6"/>
  <c r="V322" i="6"/>
  <c r="S322" i="6"/>
  <c r="D322" i="6"/>
  <c r="V321" i="6"/>
  <c r="S321" i="6"/>
  <c r="D321" i="6"/>
  <c r="V320" i="6"/>
  <c r="S320" i="6"/>
  <c r="D320" i="6"/>
  <c r="V319" i="6"/>
  <c r="S319" i="6"/>
  <c r="D319" i="6"/>
  <c r="V318" i="6"/>
  <c r="S318" i="6"/>
  <c r="D318" i="6"/>
  <c r="V317" i="6"/>
  <c r="S317" i="6"/>
  <c r="D317" i="6"/>
  <c r="V316" i="6"/>
  <c r="S316" i="6"/>
  <c r="D316" i="6"/>
  <c r="V315" i="6"/>
  <c r="S315" i="6"/>
  <c r="D315" i="6"/>
  <c r="V314" i="6"/>
  <c r="S314" i="6"/>
  <c r="D314" i="6"/>
  <c r="V313" i="6"/>
  <c r="S313" i="6"/>
  <c r="D313" i="6"/>
  <c r="V312" i="6"/>
  <c r="S312" i="6"/>
  <c r="D312" i="6"/>
  <c r="V311" i="6"/>
  <c r="S311" i="6"/>
  <c r="D311" i="6"/>
  <c r="V310" i="6"/>
  <c r="S310" i="6"/>
  <c r="D310" i="6"/>
  <c r="V309" i="6"/>
  <c r="S309" i="6"/>
  <c r="D309" i="6"/>
  <c r="V308" i="6"/>
  <c r="S308" i="6"/>
  <c r="D308" i="6"/>
  <c r="V307" i="6"/>
  <c r="S307" i="6"/>
  <c r="D307" i="6"/>
  <c r="V306" i="6"/>
  <c r="S306" i="6"/>
  <c r="D306" i="6"/>
  <c r="V305" i="6"/>
  <c r="S305" i="6"/>
  <c r="D305" i="6"/>
  <c r="V304" i="6"/>
  <c r="S304" i="6"/>
  <c r="D304" i="6"/>
  <c r="V303" i="6"/>
  <c r="S303" i="6"/>
  <c r="D303" i="6"/>
  <c r="V302" i="6"/>
  <c r="S302" i="6"/>
  <c r="D302" i="6"/>
  <c r="V301" i="6"/>
  <c r="S301" i="6"/>
  <c r="D301" i="6"/>
  <c r="V300" i="6"/>
  <c r="S300" i="6"/>
  <c r="D300" i="6"/>
  <c r="V299" i="6"/>
  <c r="S299" i="6"/>
  <c r="D299" i="6"/>
  <c r="V298" i="6"/>
  <c r="S298" i="6"/>
  <c r="D298" i="6"/>
  <c r="V297" i="6"/>
  <c r="S297" i="6"/>
  <c r="D297" i="6"/>
  <c r="V296" i="6"/>
  <c r="S296" i="6"/>
  <c r="D296" i="6"/>
  <c r="V295" i="6"/>
  <c r="S295" i="6"/>
  <c r="D295" i="6"/>
  <c r="V294" i="6"/>
  <c r="S294" i="6"/>
  <c r="D294" i="6"/>
  <c r="V293" i="6"/>
  <c r="S293" i="6"/>
  <c r="D293" i="6"/>
  <c r="V292" i="6"/>
  <c r="S292" i="6"/>
  <c r="D292" i="6"/>
  <c r="V291" i="6"/>
  <c r="S291" i="6"/>
  <c r="D291" i="6"/>
  <c r="V290" i="6"/>
  <c r="S290" i="6"/>
  <c r="D290" i="6"/>
  <c r="V289" i="6"/>
  <c r="S289" i="6"/>
  <c r="D289" i="6"/>
  <c r="V288" i="6"/>
  <c r="S288" i="6"/>
  <c r="D288" i="6"/>
  <c r="V287" i="6"/>
  <c r="S287" i="6"/>
  <c r="D287" i="6"/>
  <c r="V286" i="6"/>
  <c r="S286" i="6"/>
  <c r="D286" i="6"/>
  <c r="V285" i="6"/>
  <c r="S285" i="6"/>
  <c r="D285" i="6"/>
  <c r="V284" i="6"/>
  <c r="S284" i="6"/>
  <c r="D284" i="6"/>
  <c r="V283" i="6"/>
  <c r="S283" i="6"/>
  <c r="D283" i="6"/>
  <c r="V282" i="6"/>
  <c r="S282" i="6"/>
  <c r="D282" i="6"/>
  <c r="V281" i="6"/>
  <c r="S281" i="6"/>
  <c r="D281" i="6"/>
  <c r="V280" i="6"/>
  <c r="S280" i="6"/>
  <c r="D280" i="6"/>
  <c r="V279" i="6"/>
  <c r="S279" i="6"/>
  <c r="D279" i="6"/>
  <c r="V278" i="6"/>
  <c r="S278" i="6"/>
  <c r="D278" i="6"/>
  <c r="V277" i="6"/>
  <c r="S277" i="6"/>
  <c r="D277" i="6"/>
  <c r="V276" i="6"/>
  <c r="S276" i="6"/>
  <c r="D276" i="6"/>
  <c r="V275" i="6"/>
  <c r="S275" i="6"/>
  <c r="D275" i="6"/>
  <c r="V274" i="6"/>
  <c r="S274" i="6"/>
  <c r="D274" i="6"/>
  <c r="V273" i="6"/>
  <c r="S273" i="6"/>
  <c r="D273" i="6"/>
  <c r="V272" i="6"/>
  <c r="S272" i="6"/>
  <c r="D272" i="6"/>
  <c r="V271" i="6"/>
  <c r="S271" i="6"/>
  <c r="D271" i="6"/>
  <c r="V270" i="6"/>
  <c r="S270" i="6"/>
  <c r="D270" i="6"/>
  <c r="V269" i="6"/>
  <c r="S269" i="6"/>
  <c r="D269" i="6"/>
  <c r="V268" i="6"/>
  <c r="S268" i="6"/>
  <c r="D268" i="6"/>
  <c r="V267" i="6"/>
  <c r="S267" i="6"/>
  <c r="D267" i="6"/>
  <c r="V266" i="6"/>
  <c r="S266" i="6"/>
  <c r="D266" i="6"/>
  <c r="V265" i="6"/>
  <c r="S265" i="6"/>
  <c r="D265" i="6"/>
  <c r="V264" i="6"/>
  <c r="S264" i="6"/>
  <c r="D264" i="6"/>
  <c r="V263" i="6"/>
  <c r="S263" i="6"/>
  <c r="D263" i="6"/>
  <c r="V262" i="6"/>
  <c r="S262" i="6"/>
  <c r="D262" i="6"/>
  <c r="V261" i="6"/>
  <c r="S261" i="6"/>
  <c r="D261" i="6"/>
  <c r="V260" i="6"/>
  <c r="S260" i="6"/>
  <c r="D260" i="6"/>
  <c r="V259" i="6"/>
  <c r="S259" i="6"/>
  <c r="D259" i="6"/>
  <c r="V258" i="6"/>
  <c r="S258" i="6"/>
  <c r="D258" i="6"/>
  <c r="V257" i="6"/>
  <c r="S257" i="6"/>
  <c r="D257" i="6"/>
  <c r="V256" i="6"/>
  <c r="S256" i="6"/>
  <c r="D256" i="6"/>
  <c r="V255" i="6"/>
  <c r="S255" i="6"/>
  <c r="D255" i="6"/>
  <c r="V254" i="6"/>
  <c r="S254" i="6"/>
  <c r="D254" i="6"/>
  <c r="V253" i="6"/>
  <c r="S253" i="6"/>
  <c r="D253" i="6"/>
  <c r="V252" i="6"/>
  <c r="S252" i="6"/>
  <c r="D252" i="6"/>
  <c r="V251" i="6"/>
  <c r="S251" i="6"/>
  <c r="D251" i="6"/>
  <c r="V250" i="6"/>
  <c r="S250" i="6"/>
  <c r="D250" i="6"/>
  <c r="V249" i="6"/>
  <c r="S249" i="6"/>
  <c r="D249" i="6"/>
  <c r="V248" i="6"/>
  <c r="S248" i="6"/>
  <c r="D248" i="6"/>
  <c r="V247" i="6"/>
  <c r="S247" i="6"/>
  <c r="D247" i="6"/>
  <c r="V246" i="6"/>
  <c r="S246" i="6"/>
  <c r="D246" i="6"/>
  <c r="V245" i="6"/>
  <c r="S245" i="6"/>
  <c r="D245" i="6"/>
  <c r="V244" i="6"/>
  <c r="S244" i="6"/>
  <c r="D244" i="6"/>
  <c r="V243" i="6"/>
  <c r="S243" i="6"/>
  <c r="D243" i="6"/>
  <c r="V242" i="6"/>
  <c r="S242" i="6"/>
  <c r="D242" i="6"/>
  <c r="V241" i="6"/>
  <c r="S241" i="6"/>
  <c r="D241" i="6"/>
  <c r="V240" i="6"/>
  <c r="S240" i="6"/>
  <c r="D240" i="6"/>
  <c r="V239" i="6"/>
  <c r="S239" i="6"/>
  <c r="D239" i="6"/>
  <c r="V238" i="6"/>
  <c r="S238" i="6"/>
  <c r="D238" i="6"/>
  <c r="V237" i="6"/>
  <c r="S237" i="6"/>
  <c r="D237" i="6"/>
  <c r="V236" i="6"/>
  <c r="S236" i="6"/>
  <c r="D236" i="6"/>
  <c r="V235" i="6"/>
  <c r="S235" i="6"/>
  <c r="D235" i="6"/>
  <c r="V234" i="6"/>
  <c r="S234" i="6"/>
  <c r="D234" i="6"/>
  <c r="V233" i="6"/>
  <c r="S233" i="6"/>
  <c r="D233" i="6"/>
  <c r="V232" i="6"/>
  <c r="S232" i="6"/>
  <c r="D232" i="6"/>
  <c r="V231" i="6"/>
  <c r="S231" i="6"/>
  <c r="D231" i="6"/>
  <c r="V230" i="6"/>
  <c r="S230" i="6"/>
  <c r="D230" i="6"/>
  <c r="V229" i="6"/>
  <c r="S229" i="6"/>
  <c r="D229" i="6"/>
  <c r="V228" i="6"/>
  <c r="S228" i="6"/>
  <c r="D228" i="6"/>
  <c r="V227" i="6"/>
  <c r="S227" i="6"/>
  <c r="D227" i="6"/>
  <c r="V226" i="6"/>
  <c r="S226" i="6"/>
  <c r="D226" i="6"/>
  <c r="V225" i="6"/>
  <c r="S225" i="6"/>
  <c r="D225" i="6"/>
  <c r="V224" i="6"/>
  <c r="S224" i="6"/>
  <c r="D224" i="6"/>
  <c r="V223" i="6"/>
  <c r="S223" i="6"/>
  <c r="D223" i="6"/>
  <c r="V222" i="6"/>
  <c r="S222" i="6"/>
  <c r="D222" i="6"/>
  <c r="V221" i="6"/>
  <c r="S221" i="6"/>
  <c r="D221" i="6"/>
  <c r="V220" i="6"/>
  <c r="S220" i="6"/>
  <c r="D220" i="6"/>
  <c r="V219" i="6"/>
  <c r="S219" i="6"/>
  <c r="D219" i="6"/>
  <c r="V218" i="6"/>
  <c r="S218" i="6"/>
  <c r="D218" i="6"/>
  <c r="V217" i="6"/>
  <c r="S217" i="6"/>
  <c r="D217" i="6"/>
  <c r="V216" i="6"/>
  <c r="S216" i="6"/>
  <c r="D216" i="6"/>
  <c r="V215" i="6"/>
  <c r="S215" i="6"/>
  <c r="D215" i="6"/>
  <c r="V214" i="6"/>
  <c r="S214" i="6"/>
  <c r="D214" i="6"/>
  <c r="V213" i="6"/>
  <c r="S213" i="6"/>
  <c r="D213" i="6"/>
  <c r="V212" i="6"/>
  <c r="S212" i="6"/>
  <c r="D212" i="6"/>
  <c r="V211" i="6"/>
  <c r="S211" i="6"/>
  <c r="D211" i="6"/>
  <c r="V210" i="6"/>
  <c r="S210" i="6"/>
  <c r="D210" i="6"/>
  <c r="V209" i="6"/>
  <c r="S209" i="6"/>
  <c r="D209" i="6"/>
  <c r="V208" i="6"/>
  <c r="S208" i="6"/>
  <c r="D208" i="6"/>
  <c r="V207" i="6"/>
  <c r="S207" i="6"/>
  <c r="D207" i="6"/>
  <c r="V206" i="6"/>
  <c r="S206" i="6"/>
  <c r="D206" i="6"/>
  <c r="V205" i="6"/>
  <c r="S205" i="6"/>
  <c r="D205" i="6"/>
  <c r="V204" i="6"/>
  <c r="S204" i="6"/>
  <c r="D204" i="6"/>
  <c r="V203" i="6"/>
  <c r="S203" i="6"/>
  <c r="D203" i="6"/>
  <c r="V202" i="6"/>
  <c r="S202" i="6"/>
  <c r="D202" i="6"/>
  <c r="V201" i="6"/>
  <c r="S201" i="6"/>
  <c r="D201" i="6"/>
  <c r="V200" i="6"/>
  <c r="S200" i="6"/>
  <c r="D200" i="6"/>
  <c r="V199" i="6"/>
  <c r="S199" i="6"/>
  <c r="D199" i="6"/>
  <c r="V198" i="6"/>
  <c r="S198" i="6"/>
  <c r="D198" i="6"/>
  <c r="V197" i="6"/>
  <c r="S197" i="6"/>
  <c r="D197" i="6"/>
  <c r="V196" i="6"/>
  <c r="S196" i="6"/>
  <c r="D196" i="6"/>
  <c r="V195" i="6"/>
  <c r="S195" i="6"/>
  <c r="D195" i="6"/>
  <c r="V194" i="6"/>
  <c r="S194" i="6"/>
  <c r="D194" i="6"/>
  <c r="V193" i="6"/>
  <c r="S193" i="6"/>
  <c r="D193" i="6"/>
  <c r="V192" i="6"/>
  <c r="S192" i="6"/>
  <c r="D192" i="6"/>
  <c r="V191" i="6"/>
  <c r="S191" i="6"/>
  <c r="D191" i="6"/>
  <c r="V190" i="6"/>
  <c r="S190" i="6"/>
  <c r="D190" i="6"/>
  <c r="V189" i="6"/>
  <c r="S189" i="6"/>
  <c r="D189" i="6"/>
  <c r="V188" i="6"/>
  <c r="S188" i="6"/>
  <c r="D188" i="6"/>
  <c r="V187" i="6"/>
  <c r="S187" i="6"/>
  <c r="D187" i="6"/>
  <c r="V186" i="6"/>
  <c r="S186" i="6"/>
  <c r="D186" i="6"/>
  <c r="V185" i="6"/>
  <c r="S185" i="6"/>
  <c r="D185" i="6"/>
  <c r="V184" i="6"/>
  <c r="S184" i="6"/>
  <c r="D184" i="6"/>
  <c r="V183" i="6"/>
  <c r="S183" i="6"/>
  <c r="D183" i="6"/>
  <c r="V182" i="6"/>
  <c r="S182" i="6"/>
  <c r="D182" i="6"/>
  <c r="V181" i="6"/>
  <c r="S181" i="6"/>
  <c r="D181" i="6"/>
  <c r="V180" i="6"/>
  <c r="S180" i="6"/>
  <c r="D180" i="6"/>
  <c r="V179" i="6"/>
  <c r="S179" i="6"/>
  <c r="D179" i="6"/>
  <c r="V178" i="6"/>
  <c r="S178" i="6"/>
  <c r="D178" i="6"/>
  <c r="V177" i="6"/>
  <c r="S177" i="6"/>
  <c r="D177" i="6"/>
  <c r="V176" i="6"/>
  <c r="S176" i="6"/>
  <c r="D176" i="6"/>
  <c r="V175" i="6"/>
  <c r="S175" i="6"/>
  <c r="D175" i="6"/>
  <c r="V174" i="6"/>
  <c r="S174" i="6"/>
  <c r="D174" i="6"/>
  <c r="V173" i="6"/>
  <c r="S173" i="6"/>
  <c r="D173" i="6"/>
  <c r="V172" i="6"/>
  <c r="S172" i="6"/>
  <c r="D172" i="6"/>
  <c r="V171" i="6"/>
  <c r="S171" i="6"/>
  <c r="D171" i="6"/>
  <c r="V170" i="6"/>
  <c r="S170" i="6"/>
  <c r="D170" i="6"/>
  <c r="V169" i="6"/>
  <c r="S169" i="6"/>
  <c r="D169" i="6"/>
  <c r="V168" i="6"/>
  <c r="S168" i="6"/>
  <c r="D168" i="6"/>
  <c r="V167" i="6"/>
  <c r="S167" i="6"/>
  <c r="D167" i="6"/>
  <c r="V166" i="6"/>
  <c r="S166" i="6"/>
  <c r="D166" i="6"/>
  <c r="V165" i="6"/>
  <c r="S165" i="6"/>
  <c r="D165" i="6"/>
  <c r="V164" i="6"/>
  <c r="S164" i="6"/>
  <c r="D164" i="6"/>
  <c r="V163" i="6"/>
  <c r="S163" i="6"/>
  <c r="D163" i="6"/>
  <c r="V162" i="6"/>
  <c r="S162" i="6"/>
  <c r="D162" i="6"/>
  <c r="V161" i="6"/>
  <c r="S161" i="6"/>
  <c r="D161" i="6"/>
  <c r="V160" i="6"/>
  <c r="S160" i="6"/>
  <c r="D160" i="6"/>
  <c r="V159" i="6"/>
  <c r="S159" i="6"/>
  <c r="D159" i="6"/>
  <c r="V158" i="6"/>
  <c r="S158" i="6"/>
  <c r="D158" i="6"/>
  <c r="V157" i="6"/>
  <c r="S157" i="6"/>
  <c r="D157" i="6"/>
  <c r="V156" i="6"/>
  <c r="S156" i="6"/>
  <c r="D156" i="6"/>
  <c r="V155" i="6"/>
  <c r="S155" i="6"/>
  <c r="D155" i="6"/>
  <c r="V154" i="6"/>
  <c r="S154" i="6"/>
  <c r="D154" i="6"/>
  <c r="V153" i="6"/>
  <c r="S153" i="6"/>
  <c r="D153" i="6"/>
  <c r="V152" i="6"/>
  <c r="S152" i="6"/>
  <c r="D152" i="6"/>
  <c r="V151" i="6"/>
  <c r="S151" i="6"/>
  <c r="D151" i="6"/>
  <c r="V150" i="6"/>
  <c r="S150" i="6"/>
  <c r="D150" i="6"/>
  <c r="V149" i="6"/>
  <c r="S149" i="6"/>
  <c r="D149" i="6"/>
  <c r="V148" i="6"/>
  <c r="S148" i="6"/>
  <c r="D148" i="6"/>
  <c r="V147" i="6"/>
  <c r="S147" i="6"/>
  <c r="D147" i="6"/>
  <c r="V146" i="6"/>
  <c r="S146" i="6"/>
  <c r="D146" i="6"/>
  <c r="V145" i="6"/>
  <c r="S145" i="6"/>
  <c r="D145" i="6"/>
  <c r="V144" i="6"/>
  <c r="S144" i="6"/>
  <c r="D144" i="6"/>
  <c r="V143" i="6"/>
  <c r="S143" i="6"/>
  <c r="D143" i="6"/>
  <c r="V142" i="6"/>
  <c r="S142" i="6"/>
  <c r="D142" i="6"/>
  <c r="V141" i="6"/>
  <c r="S141" i="6"/>
  <c r="D141" i="6"/>
  <c r="V140" i="6"/>
  <c r="S140" i="6"/>
  <c r="D140" i="6"/>
  <c r="V139" i="6"/>
  <c r="S139" i="6"/>
  <c r="D139" i="6"/>
  <c r="V138" i="6"/>
  <c r="S138" i="6"/>
  <c r="D138" i="6"/>
  <c r="V137" i="6"/>
  <c r="S137" i="6"/>
  <c r="D137" i="6"/>
  <c r="V136" i="6"/>
  <c r="S136" i="6"/>
  <c r="D136" i="6"/>
  <c r="V135" i="6"/>
  <c r="S135" i="6"/>
  <c r="D135" i="6"/>
  <c r="V134" i="6"/>
  <c r="S134" i="6"/>
  <c r="D134" i="6"/>
  <c r="V133" i="6"/>
  <c r="S133" i="6"/>
  <c r="D133" i="6"/>
  <c r="V132" i="6"/>
  <c r="S132" i="6"/>
  <c r="D132" i="6"/>
  <c r="V131" i="6"/>
  <c r="S131" i="6"/>
  <c r="D131" i="6"/>
  <c r="V130" i="6"/>
  <c r="S130" i="6"/>
  <c r="D130" i="6"/>
  <c r="V129" i="6"/>
  <c r="S129" i="6"/>
  <c r="D129" i="6"/>
  <c r="V128" i="6"/>
  <c r="S128" i="6"/>
  <c r="D128" i="6"/>
  <c r="V127" i="6"/>
  <c r="S127" i="6"/>
  <c r="D127" i="6"/>
  <c r="V126" i="6"/>
  <c r="S126" i="6"/>
  <c r="D126" i="6"/>
  <c r="V125" i="6"/>
  <c r="S125" i="6"/>
  <c r="D125" i="6"/>
  <c r="V124" i="6"/>
  <c r="S124" i="6"/>
  <c r="D124" i="6"/>
  <c r="V123" i="6"/>
  <c r="S123" i="6"/>
  <c r="D123" i="6"/>
  <c r="V122" i="6"/>
  <c r="S122" i="6"/>
  <c r="D122" i="6"/>
  <c r="V121" i="6"/>
  <c r="S121" i="6"/>
  <c r="D121" i="6"/>
  <c r="V120" i="6"/>
  <c r="S120" i="6"/>
  <c r="D120" i="6"/>
  <c r="V119" i="6"/>
  <c r="S119" i="6"/>
  <c r="D119" i="6"/>
  <c r="V118" i="6"/>
  <c r="S118" i="6"/>
  <c r="D118" i="6"/>
  <c r="V117" i="6"/>
  <c r="S117" i="6"/>
  <c r="D117" i="6"/>
  <c r="V116" i="6"/>
  <c r="S116" i="6"/>
  <c r="D116" i="6"/>
  <c r="V115" i="6"/>
  <c r="S115" i="6"/>
  <c r="D115" i="6"/>
  <c r="V114" i="6"/>
  <c r="S114" i="6"/>
  <c r="D114" i="6"/>
  <c r="V113" i="6"/>
  <c r="S113" i="6"/>
  <c r="D113" i="6"/>
  <c r="V112" i="6"/>
  <c r="S112" i="6"/>
  <c r="D112" i="6"/>
  <c r="V111" i="6"/>
  <c r="S111" i="6"/>
  <c r="D111" i="6"/>
  <c r="V110" i="6"/>
  <c r="S110" i="6"/>
  <c r="D110" i="6"/>
  <c r="V109" i="6"/>
  <c r="S109" i="6"/>
  <c r="D109" i="6"/>
  <c r="V108" i="6"/>
  <c r="S108" i="6"/>
  <c r="D108" i="6"/>
  <c r="V107" i="6"/>
  <c r="S107" i="6"/>
  <c r="D107" i="6"/>
  <c r="V106" i="6"/>
  <c r="S106" i="6"/>
  <c r="D106" i="6"/>
  <c r="V105" i="6"/>
  <c r="S105" i="6"/>
  <c r="D105" i="6"/>
  <c r="V104" i="6"/>
  <c r="S104" i="6"/>
  <c r="D104" i="6"/>
  <c r="V103" i="6"/>
  <c r="S103" i="6"/>
  <c r="D103" i="6"/>
  <c r="V102" i="6"/>
  <c r="S102" i="6"/>
  <c r="D102" i="6"/>
  <c r="V101" i="6"/>
  <c r="S101" i="6"/>
  <c r="D101" i="6"/>
  <c r="V100" i="6"/>
  <c r="S100" i="6"/>
  <c r="D100" i="6"/>
  <c r="V99" i="6"/>
  <c r="S99" i="6"/>
  <c r="D99" i="6"/>
  <c r="V98" i="6"/>
  <c r="S98" i="6"/>
  <c r="D98" i="6"/>
  <c r="V97" i="6"/>
  <c r="S97" i="6"/>
  <c r="D97" i="6"/>
  <c r="V96" i="6"/>
  <c r="S96" i="6"/>
  <c r="D96" i="6"/>
  <c r="V95" i="6"/>
  <c r="S95" i="6"/>
  <c r="D95" i="6"/>
  <c r="V94" i="6"/>
  <c r="S94" i="6"/>
  <c r="D94" i="6"/>
  <c r="V93" i="6"/>
  <c r="S93" i="6"/>
  <c r="D93" i="6"/>
  <c r="V92" i="6"/>
  <c r="S92" i="6"/>
  <c r="D92" i="6"/>
  <c r="V91" i="6"/>
  <c r="S91" i="6"/>
  <c r="D91" i="6"/>
  <c r="V90" i="6"/>
  <c r="S90" i="6"/>
  <c r="D90" i="6"/>
  <c r="V89" i="6"/>
  <c r="S89" i="6"/>
  <c r="D89" i="6"/>
  <c r="V88" i="6"/>
  <c r="S88" i="6"/>
  <c r="D88" i="6"/>
  <c r="V87" i="6"/>
  <c r="S87" i="6"/>
  <c r="D87" i="6"/>
  <c r="V86" i="6"/>
  <c r="S86" i="6"/>
  <c r="D86" i="6"/>
  <c r="V85" i="6"/>
  <c r="S85" i="6"/>
  <c r="D85" i="6"/>
  <c r="V84" i="6"/>
  <c r="S84" i="6"/>
  <c r="D84" i="6"/>
  <c r="V83" i="6"/>
  <c r="S83" i="6"/>
  <c r="D83" i="6"/>
  <c r="V82" i="6"/>
  <c r="S82" i="6"/>
  <c r="D82" i="6"/>
  <c r="V81" i="6"/>
  <c r="S81" i="6"/>
  <c r="D81" i="6"/>
  <c r="V80" i="6"/>
  <c r="S80" i="6"/>
  <c r="D80" i="6"/>
  <c r="V79" i="6"/>
  <c r="S79" i="6"/>
  <c r="D79" i="6"/>
  <c r="V78" i="6"/>
  <c r="S78" i="6"/>
  <c r="D78" i="6"/>
  <c r="V77" i="6"/>
  <c r="S77" i="6"/>
  <c r="D77" i="6"/>
  <c r="V76" i="6"/>
  <c r="S76" i="6"/>
  <c r="D76" i="6"/>
  <c r="V75" i="6"/>
  <c r="S75" i="6"/>
  <c r="D75" i="6"/>
  <c r="V74" i="6"/>
  <c r="S74" i="6"/>
  <c r="D74" i="6"/>
  <c r="V73" i="6"/>
  <c r="S73" i="6"/>
  <c r="D73" i="6"/>
  <c r="V72" i="6"/>
  <c r="S72" i="6"/>
  <c r="D72" i="6"/>
  <c r="V71" i="6"/>
  <c r="S71" i="6"/>
  <c r="D71" i="6"/>
  <c r="V70" i="6"/>
  <c r="S70" i="6"/>
  <c r="D70" i="6"/>
  <c r="V69" i="6"/>
  <c r="S69" i="6"/>
  <c r="D69" i="6"/>
  <c r="V68" i="6"/>
  <c r="S68" i="6"/>
  <c r="D68" i="6"/>
  <c r="V67" i="6"/>
  <c r="S67" i="6"/>
  <c r="D67" i="6"/>
  <c r="V66" i="6"/>
  <c r="S66" i="6"/>
  <c r="D66" i="6"/>
  <c r="V65" i="6"/>
  <c r="S65" i="6"/>
  <c r="D65" i="6"/>
  <c r="V64" i="6"/>
  <c r="S64" i="6"/>
  <c r="D64" i="6"/>
  <c r="V63" i="6"/>
  <c r="S63" i="6"/>
  <c r="D63" i="6"/>
  <c r="V62" i="6"/>
  <c r="S62" i="6"/>
  <c r="D62" i="6"/>
  <c r="V61" i="6"/>
  <c r="S61" i="6"/>
  <c r="D61" i="6"/>
  <c r="V60" i="6"/>
  <c r="S60" i="6"/>
  <c r="D60" i="6"/>
  <c r="V59" i="6"/>
  <c r="S59" i="6"/>
  <c r="D59" i="6"/>
  <c r="V58" i="6"/>
  <c r="S58" i="6"/>
  <c r="D58" i="6"/>
  <c r="V57" i="6"/>
  <c r="S57" i="6"/>
  <c r="D57" i="6"/>
  <c r="V56" i="6"/>
  <c r="S56" i="6"/>
  <c r="D56" i="6"/>
  <c r="V55" i="6"/>
  <c r="S55" i="6"/>
  <c r="D55" i="6"/>
  <c r="V54" i="6"/>
  <c r="S54" i="6"/>
  <c r="D54" i="6"/>
  <c r="V53" i="6"/>
  <c r="S53" i="6"/>
  <c r="D53" i="6"/>
  <c r="V52" i="6"/>
  <c r="S52" i="6"/>
  <c r="D52" i="6"/>
  <c r="V51" i="6"/>
  <c r="S51" i="6"/>
  <c r="D51" i="6"/>
  <c r="V50" i="6"/>
  <c r="S50" i="6"/>
  <c r="D50" i="6"/>
  <c r="V49" i="6"/>
  <c r="S49" i="6"/>
  <c r="D49" i="6"/>
  <c r="V48" i="6"/>
  <c r="S48" i="6"/>
  <c r="D48" i="6"/>
  <c r="V47" i="6"/>
  <c r="S47" i="6"/>
  <c r="D47" i="6"/>
  <c r="V46" i="6"/>
  <c r="S46" i="6"/>
  <c r="D46" i="6"/>
  <c r="V45" i="6"/>
  <c r="S45" i="6"/>
  <c r="D45" i="6"/>
  <c r="V44" i="6"/>
  <c r="S44" i="6"/>
  <c r="D44" i="6"/>
  <c r="V43" i="6"/>
  <c r="S43" i="6"/>
  <c r="D43" i="6"/>
  <c r="V42" i="6"/>
  <c r="S42" i="6"/>
  <c r="D42" i="6"/>
  <c r="V41" i="6"/>
  <c r="S41" i="6"/>
  <c r="D41" i="6"/>
  <c r="V40" i="6"/>
  <c r="S40" i="6"/>
  <c r="D40" i="6"/>
  <c r="V39" i="6"/>
  <c r="S39" i="6"/>
  <c r="D39" i="6"/>
  <c r="V38" i="6"/>
  <c r="S38" i="6"/>
  <c r="D38" i="6"/>
  <c r="V37" i="6"/>
  <c r="S37" i="6"/>
  <c r="D37" i="6"/>
  <c r="V36" i="6"/>
  <c r="S36" i="6"/>
  <c r="D36" i="6"/>
  <c r="V35" i="6"/>
  <c r="S35" i="6"/>
  <c r="D35" i="6"/>
  <c r="V34" i="6"/>
  <c r="S34" i="6"/>
  <c r="D34" i="6"/>
  <c r="V33" i="6"/>
  <c r="S33" i="6"/>
  <c r="D33" i="6"/>
  <c r="V32" i="6"/>
  <c r="S32" i="6"/>
  <c r="D32" i="6"/>
  <c r="V31" i="6"/>
  <c r="S31" i="6"/>
  <c r="D31" i="6"/>
  <c r="V30" i="6"/>
  <c r="S30" i="6"/>
  <c r="D30" i="6"/>
  <c r="V29" i="6"/>
  <c r="S29" i="6"/>
  <c r="D29" i="6"/>
  <c r="V28" i="6"/>
  <c r="S28" i="6"/>
  <c r="D28" i="6"/>
  <c r="V27" i="6"/>
  <c r="S27" i="6"/>
  <c r="D27" i="6"/>
  <c r="V26" i="6"/>
  <c r="S26" i="6"/>
  <c r="D26" i="6"/>
  <c r="V25" i="6"/>
  <c r="S25" i="6"/>
  <c r="D25" i="6"/>
  <c r="V24" i="6"/>
  <c r="S24" i="6"/>
  <c r="D24" i="6"/>
  <c r="V23" i="6"/>
  <c r="S23" i="6"/>
  <c r="D23" i="6"/>
  <c r="V22" i="6"/>
  <c r="S22" i="6"/>
  <c r="D22" i="6"/>
  <c r="V21" i="6"/>
  <c r="S21" i="6"/>
  <c r="D21" i="6"/>
  <c r="V20" i="6"/>
  <c r="S20" i="6"/>
  <c r="D20" i="6"/>
  <c r="V19" i="6"/>
  <c r="S19" i="6"/>
  <c r="D19" i="6"/>
  <c r="V18" i="6"/>
  <c r="S18" i="6"/>
  <c r="D18" i="6"/>
  <c r="V17" i="6"/>
  <c r="S17" i="6"/>
  <c r="D17" i="6"/>
  <c r="V16" i="6"/>
  <c r="S16" i="6"/>
  <c r="D16" i="6"/>
  <c r="V15" i="6"/>
  <c r="S15" i="6"/>
  <c r="D15" i="6"/>
  <c r="V14" i="6"/>
  <c r="S14" i="6"/>
  <c r="D14" i="6"/>
  <c r="V13" i="6"/>
  <c r="S13" i="6"/>
  <c r="D13" i="6"/>
  <c r="V12" i="6"/>
  <c r="S12" i="6"/>
  <c r="D12" i="6"/>
  <c r="V11" i="6"/>
  <c r="S11" i="6"/>
  <c r="D11" i="6"/>
  <c r="V10" i="6"/>
  <c r="S10" i="6"/>
  <c r="D10" i="6"/>
  <c r="V9" i="6"/>
  <c r="S9" i="6"/>
  <c r="D9" i="6"/>
  <c r="V8" i="6"/>
  <c r="S8" i="6"/>
  <c r="D8" i="6"/>
  <c r="V7" i="6"/>
  <c r="S7" i="6"/>
  <c r="D7" i="6"/>
  <c r="V6" i="6"/>
  <c r="S6" i="6"/>
  <c r="D6" i="6"/>
  <c r="V5" i="6"/>
  <c r="S5" i="6"/>
  <c r="D5" i="6"/>
  <c r="V4" i="6"/>
  <c r="S4" i="6"/>
  <c r="D4" i="6"/>
  <c r="V3" i="6"/>
  <c r="S3" i="6"/>
  <c r="D3" i="6"/>
  <c r="V2" i="6"/>
  <c r="S2" i="6"/>
  <c r="D2" i="6"/>
  <c r="J236" i="5"/>
  <c r="J235" i="5"/>
  <c r="J234" i="5"/>
  <c r="J233" i="5"/>
  <c r="J232" i="5"/>
  <c r="J231" i="5"/>
  <c r="J230" i="5"/>
  <c r="J229" i="5"/>
  <c r="J228" i="5"/>
  <c r="J227" i="5"/>
  <c r="J226" i="5"/>
  <c r="J225" i="5"/>
  <c r="J224" i="5"/>
  <c r="J223" i="5"/>
  <c r="J222" i="5"/>
  <c r="J221" i="5"/>
  <c r="J220" i="5"/>
  <c r="J219" i="5"/>
  <c r="J218" i="5"/>
  <c r="J217" i="5"/>
  <c r="J216" i="5"/>
  <c r="J215" i="5"/>
  <c r="J214" i="5"/>
  <c r="J213" i="5"/>
  <c r="J212" i="5"/>
  <c r="J211" i="5"/>
  <c r="J210" i="5"/>
  <c r="J209" i="5"/>
  <c r="J208" i="5"/>
  <c r="J207" i="5"/>
  <c r="J206" i="5"/>
  <c r="J205" i="5"/>
  <c r="J204" i="5"/>
  <c r="J203" i="5"/>
  <c r="J202" i="5"/>
  <c r="J201" i="5"/>
  <c r="J200" i="5"/>
  <c r="J199" i="5"/>
  <c r="J198" i="5"/>
  <c r="J197" i="5"/>
  <c r="J196" i="5"/>
  <c r="J195" i="5"/>
  <c r="J194" i="5"/>
  <c r="J193" i="5"/>
  <c r="J192" i="5"/>
  <c r="J191" i="5"/>
  <c r="J190" i="5"/>
  <c r="J189" i="5"/>
  <c r="J188" i="5"/>
  <c r="J187" i="5"/>
  <c r="J186" i="5"/>
  <c r="J185" i="5"/>
  <c r="J184" i="5"/>
  <c r="J183" i="5"/>
  <c r="J182" i="5"/>
  <c r="J181" i="5"/>
  <c r="J180" i="5"/>
  <c r="J179" i="5"/>
  <c r="J178" i="5"/>
  <c r="J177" i="5"/>
  <c r="J176" i="5"/>
  <c r="J175" i="5"/>
  <c r="J174" i="5"/>
  <c r="J173" i="5"/>
  <c r="J172" i="5"/>
  <c r="J171" i="5"/>
  <c r="J170" i="5"/>
  <c r="J169" i="5"/>
  <c r="J168" i="5"/>
  <c r="J167" i="5"/>
  <c r="J166" i="5"/>
  <c r="J165" i="5"/>
  <c r="J164" i="5"/>
  <c r="J163" i="5"/>
  <c r="J162" i="5"/>
  <c r="J161" i="5"/>
  <c r="J160" i="5"/>
  <c r="J159" i="5"/>
  <c r="J158" i="5"/>
  <c r="J157" i="5"/>
  <c r="J156" i="5"/>
  <c r="J155" i="5"/>
  <c r="J154" i="5"/>
  <c r="J153" i="5"/>
  <c r="J152" i="5"/>
  <c r="J151" i="5"/>
  <c r="J150" i="5"/>
  <c r="J149" i="5"/>
  <c r="J148" i="5"/>
  <c r="J147" i="5"/>
  <c r="J146" i="5"/>
  <c r="J145" i="5"/>
  <c r="J144" i="5"/>
  <c r="J143" i="5"/>
  <c r="J142" i="5"/>
  <c r="J141" i="5"/>
  <c r="J140" i="5"/>
  <c r="J139" i="5"/>
  <c r="J138" i="5"/>
  <c r="J137" i="5"/>
  <c r="J136" i="5"/>
  <c r="J135" i="5"/>
  <c r="J134" i="5"/>
  <c r="J133" i="5"/>
  <c r="J132" i="5"/>
  <c r="J131" i="5"/>
  <c r="J130" i="5"/>
  <c r="J129" i="5"/>
  <c r="J128" i="5"/>
  <c r="J127" i="5"/>
  <c r="J126" i="5"/>
  <c r="J125" i="5"/>
  <c r="J124" i="5"/>
  <c r="J123" i="5"/>
  <c r="J122" i="5"/>
  <c r="J121" i="5"/>
  <c r="J120" i="5"/>
  <c r="J119" i="5"/>
  <c r="J118" i="5"/>
  <c r="J117" i="5"/>
  <c r="J116" i="5"/>
  <c r="J115" i="5"/>
  <c r="J114" i="5"/>
  <c r="J113" i="5"/>
  <c r="J112" i="5"/>
  <c r="J111" i="5"/>
  <c r="J110" i="5"/>
  <c r="J109" i="5"/>
  <c r="J108" i="5"/>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51" i="5"/>
  <c r="J50" i="5"/>
  <c r="J49" i="5"/>
  <c r="J48" i="5"/>
  <c r="J47" i="5"/>
  <c r="J46" i="5"/>
  <c r="J45" i="5"/>
  <c r="J44" i="5"/>
  <c r="J38" i="5"/>
  <c r="B28" i="5"/>
  <c r="B27" i="5"/>
  <c r="B26" i="5"/>
  <c r="B25" i="5"/>
  <c r="B24" i="5"/>
  <c r="B23" i="5"/>
  <c r="B22" i="5"/>
  <c r="B21" i="5"/>
  <c r="B20" i="5"/>
  <c r="B19" i="5"/>
  <c r="B12" i="5"/>
  <c r="B11" i="5"/>
  <c r="J39" i="5" s="1"/>
  <c r="B10" i="5"/>
  <c r="J37" i="5" s="1"/>
  <c r="G65" i="3"/>
  <c r="C65" i="3"/>
  <c r="G64" i="3"/>
  <c r="C64" i="3"/>
  <c r="G63" i="3"/>
  <c r="C63" i="3"/>
  <c r="G62" i="3"/>
  <c r="C62" i="3"/>
  <c r="G61" i="3"/>
  <c r="C61" i="3"/>
  <c r="G60" i="3"/>
  <c r="C60" i="3"/>
  <c r="G59" i="3"/>
  <c r="C59" i="3"/>
  <c r="G58" i="3"/>
  <c r="C58" i="3"/>
  <c r="G57" i="3"/>
  <c r="C57" i="3"/>
  <c r="G56" i="3"/>
  <c r="C56" i="3"/>
  <c r="G55" i="3"/>
  <c r="C55" i="3"/>
  <c r="G54" i="3"/>
  <c r="C54" i="3"/>
  <c r="G53" i="3"/>
  <c r="C53" i="3"/>
  <c r="G52" i="3"/>
  <c r="C52" i="3"/>
  <c r="G51" i="3"/>
  <c r="C51" i="3"/>
  <c r="G50" i="3"/>
  <c r="C50" i="3"/>
  <c r="G49" i="3"/>
  <c r="C49" i="3"/>
  <c r="G48" i="3"/>
  <c r="C48" i="3"/>
  <c r="G47" i="3"/>
  <c r="C47" i="3"/>
  <c r="G46" i="3"/>
  <c r="C46" i="3"/>
  <c r="G45" i="3"/>
  <c r="C45" i="3"/>
  <c r="G44" i="3"/>
  <c r="C44" i="3"/>
  <c r="G43" i="3"/>
  <c r="C43" i="3"/>
  <c r="G42" i="3"/>
  <c r="C42" i="3"/>
  <c r="G41" i="3"/>
  <c r="C41" i="3"/>
  <c r="G40" i="3"/>
  <c r="C40" i="3"/>
  <c r="G39" i="3"/>
  <c r="C39" i="3"/>
  <c r="G38" i="3"/>
  <c r="C38" i="3"/>
  <c r="G37" i="3"/>
  <c r="C37" i="3"/>
  <c r="G36" i="3"/>
  <c r="C36" i="3"/>
  <c r="G35" i="3"/>
  <c r="C35" i="3"/>
  <c r="G34" i="3"/>
  <c r="C34" i="3"/>
  <c r="G33" i="3"/>
  <c r="C33" i="3"/>
  <c r="G32" i="3"/>
  <c r="C32" i="3"/>
  <c r="G31" i="3"/>
  <c r="C31" i="3"/>
  <c r="G30" i="3"/>
  <c r="C30" i="3"/>
  <c r="C104" i="2"/>
  <c r="B104" i="2"/>
  <c r="C103" i="2"/>
  <c r="B103" i="2"/>
  <c r="C102" i="2"/>
  <c r="B102" i="2"/>
  <c r="C101" i="2"/>
  <c r="B101" i="2"/>
  <c r="C100" i="2"/>
  <c r="B100" i="2"/>
  <c r="C99" i="2"/>
  <c r="B99" i="2"/>
  <c r="C98" i="2"/>
  <c r="B98" i="2"/>
  <c r="C97" i="2"/>
  <c r="B97" i="2"/>
  <c r="C96" i="2"/>
  <c r="B96" i="2"/>
  <c r="C95" i="2"/>
  <c r="B95" i="2"/>
  <c r="C94" i="2"/>
  <c r="B94" i="2"/>
  <c r="C93" i="2"/>
  <c r="B93" i="2"/>
  <c r="C92" i="2"/>
  <c r="B92" i="2"/>
  <c r="C91" i="2"/>
  <c r="B91" i="2"/>
  <c r="C90" i="2"/>
  <c r="B90" i="2"/>
  <c r="C89" i="2"/>
  <c r="B89" i="2"/>
  <c r="C88" i="2"/>
  <c r="B88" i="2"/>
  <c r="C87" i="2"/>
  <c r="B87" i="2"/>
  <c r="C86" i="2"/>
  <c r="B86" i="2"/>
  <c r="C85" i="2"/>
  <c r="B85" i="2"/>
  <c r="C84" i="2"/>
  <c r="B84" i="2"/>
  <c r="C83" i="2"/>
  <c r="B83" i="2"/>
  <c r="C82" i="2"/>
  <c r="B82" i="2"/>
  <c r="C81" i="2"/>
  <c r="B81" i="2"/>
  <c r="C80" i="2"/>
  <c r="B80" i="2"/>
  <c r="C79" i="2"/>
  <c r="B79" i="2"/>
  <c r="C78" i="2"/>
  <c r="B78" i="2"/>
  <c r="C77" i="2"/>
  <c r="B77" i="2"/>
  <c r="C76" i="2"/>
  <c r="B76" i="2"/>
  <c r="C75" i="2"/>
  <c r="B75" i="2"/>
  <c r="C74" i="2"/>
  <c r="B74" i="2"/>
  <c r="C73" i="2"/>
  <c r="B73" i="2"/>
  <c r="C72" i="2"/>
  <c r="B72" i="2"/>
  <c r="C71" i="2"/>
  <c r="B71" i="2"/>
  <c r="C70" i="2"/>
  <c r="B70" i="2"/>
  <c r="C69" i="2"/>
  <c r="B69" i="2"/>
  <c r="C68" i="2"/>
  <c r="B68" i="2"/>
  <c r="C67" i="2"/>
  <c r="B67" i="2"/>
  <c r="C66" i="2"/>
  <c r="B66" i="2"/>
  <c r="C65" i="2"/>
  <c r="B65" i="2"/>
  <c r="C64" i="2"/>
  <c r="B64" i="2"/>
  <c r="C63" i="2"/>
  <c r="B63" i="2"/>
  <c r="C62" i="2"/>
  <c r="B62" i="2"/>
  <c r="C61" i="2"/>
  <c r="B61" i="2"/>
  <c r="C60" i="2"/>
  <c r="B60" i="2"/>
  <c r="C59" i="2"/>
  <c r="B59" i="2"/>
  <c r="C58" i="2"/>
  <c r="B58" i="2"/>
  <c r="C57" i="2"/>
  <c r="B57" i="2"/>
  <c r="C56" i="2"/>
  <c r="B56" i="2"/>
  <c r="C55" i="2"/>
  <c r="B55" i="2"/>
  <c r="C54" i="2"/>
  <c r="B54" i="2"/>
  <c r="C53" i="2"/>
  <c r="B53" i="2"/>
  <c r="C52" i="2"/>
  <c r="B52" i="2"/>
  <c r="C51" i="2"/>
  <c r="B51" i="2"/>
  <c r="C50" i="2"/>
  <c r="B50" i="2"/>
  <c r="C49" i="2"/>
  <c r="B49" i="2"/>
  <c r="C48" i="2"/>
  <c r="B48" i="2"/>
  <c r="C47" i="2"/>
  <c r="B47" i="2"/>
  <c r="C46" i="2"/>
  <c r="B46" i="2"/>
  <c r="C45" i="2"/>
  <c r="B45" i="2"/>
  <c r="C44" i="2"/>
  <c r="B44" i="2"/>
  <c r="C43" i="2"/>
  <c r="B43" i="2"/>
  <c r="C42" i="2"/>
  <c r="B42" i="2"/>
  <c r="C41" i="2"/>
  <c r="B41" i="2"/>
  <c r="C40" i="2"/>
  <c r="B40" i="2"/>
  <c r="C39" i="2"/>
  <c r="B39" i="2"/>
  <c r="C38" i="2"/>
  <c r="B38" i="2"/>
  <c r="C37" i="2"/>
  <c r="B37" i="2"/>
  <c r="C36" i="2"/>
  <c r="B36" i="2"/>
  <c r="C35" i="2"/>
  <c r="B35" i="2"/>
  <c r="C34" i="2"/>
  <c r="B34" i="2"/>
  <c r="C33" i="2"/>
  <c r="B33" i="2"/>
  <c r="C32" i="2"/>
  <c r="B32" i="2"/>
  <c r="C31" i="2"/>
  <c r="B31" i="2"/>
  <c r="C30" i="2"/>
  <c r="B30" i="2"/>
  <c r="C29" i="2"/>
  <c r="B29" i="2"/>
  <c r="C28" i="2"/>
  <c r="B28" i="2"/>
  <c r="C27" i="2"/>
  <c r="C12" i="2"/>
  <c r="C11" i="2"/>
  <c r="C10" i="2"/>
  <c r="G114" i="1"/>
  <c r="G106" i="1"/>
  <c r="G108" i="1" s="1"/>
  <c r="G96" i="1"/>
  <c r="G95" i="1"/>
  <c r="G94" i="1"/>
  <c r="G93" i="1"/>
  <c r="G92" i="1"/>
  <c r="G91" i="1"/>
  <c r="G98" i="1" s="1"/>
  <c r="G90" i="1"/>
  <c r="G89" i="1"/>
  <c r="G84" i="1"/>
  <c r="G83" i="1"/>
  <c r="G82" i="1"/>
  <c r="G81" i="1"/>
  <c r="G80" i="1"/>
  <c r="G79" i="1"/>
  <c r="G78" i="1"/>
  <c r="G77" i="1"/>
  <c r="G76" i="1"/>
  <c r="G75" i="1"/>
  <c r="G74" i="1"/>
  <c r="G73" i="1"/>
  <c r="G87" i="1" s="1"/>
  <c r="G100" i="1" s="1"/>
  <c r="G101" i="1" s="1"/>
  <c r="G66" i="1"/>
  <c r="G65" i="1"/>
  <c r="G64" i="1"/>
  <c r="G63" i="1"/>
  <c r="G62" i="1"/>
  <c r="G68" i="1" s="1"/>
  <c r="G69" i="1" s="1"/>
  <c r="G56" i="1"/>
  <c r="G59" i="1" s="1"/>
  <c r="G55" i="1"/>
  <c r="G54" i="1"/>
  <c r="G53" i="1"/>
  <c r="G46" i="1"/>
  <c r="G45" i="1"/>
  <c r="G44" i="1"/>
  <c r="G43" i="1"/>
  <c r="G42" i="1"/>
  <c r="G48" i="1" s="1"/>
  <c r="G49" i="1" s="1"/>
  <c r="G38" i="1"/>
  <c r="G39" i="1" s="1"/>
  <c r="G35" i="1"/>
  <c r="G34" i="1"/>
  <c r="G33" i="1"/>
  <c r="G32" i="1"/>
  <c r="G21" i="1"/>
  <c r="F21" i="1"/>
  <c r="G20" i="1"/>
  <c r="F20" i="1"/>
  <c r="F19" i="1"/>
  <c r="G19" i="1" s="1"/>
  <c r="G23" i="1" s="1"/>
  <c r="G18" i="1"/>
  <c r="F18" i="1"/>
  <c r="F222" i="7" l="1"/>
  <c r="F220" i="7"/>
  <c r="E26" i="1"/>
  <c r="G26" i="1" s="1"/>
  <c r="G28" i="1" s="1"/>
  <c r="G29" i="1" s="1"/>
  <c r="F218" i="7"/>
  <c r="C163" i="7"/>
  <c r="B226" i="7" s="1"/>
  <c r="B224" i="7"/>
  <c r="B223" i="7"/>
  <c r="F223" i="7" s="1"/>
  <c r="F216" i="7"/>
  <c r="F224" i="7" l="1"/>
  <c r="C224" i="7"/>
  <c r="F226" i="7"/>
  <c r="C226" i="7"/>
  <c r="G102" i="1"/>
  <c r="G1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Carly Schmidt</author>
  </authors>
  <commentList>
    <comment ref="E232" authorId="0" shapeId="0" xr:uid="{00000000-0006-0000-0600-000001000000}">
      <text>
        <r>
          <rPr>
            <sz val="10"/>
            <rFont val="Arial"/>
          </rPr>
          <t xml:space="preserve">Categories can be any whole numbers with ".0" at the end
</t>
        </r>
      </text>
    </comment>
    <comment ref="F246" authorId="0" shapeId="0" xr:uid="{00000000-0006-0000-0600-000002000000}">
      <text>
        <r>
          <rPr>
            <sz val="10"/>
            <rFont val="Arial"/>
          </rPr>
          <t>REQUIRED - Description must be "Unallowable"; standard Text Value is 90.0</t>
        </r>
      </text>
    </comment>
    <comment ref="E249" authorId="0" shapeId="0" xr:uid="{00000000-0006-0000-0600-000003000000}">
      <text>
        <r>
          <rPr>
            <sz val="10"/>
            <rFont val="Arial"/>
          </rPr>
          <t xml:space="preserve">Be sure to adjust formatting in the csv to incorporate the ".0"
</t>
        </r>
      </text>
    </comment>
    <comment ref="I249" authorId="0" shapeId="0" xr:uid="{00000000-0006-0000-0600-000004000000}">
      <text>
        <r>
          <rPr>
            <sz val="10"/>
            <rFont val="Arial"/>
          </rPr>
          <t>REQUIRED - Include "Unallowable" line</t>
        </r>
      </text>
    </comment>
    <comment ref="G410" authorId="0" shapeId="0" xr:uid="{00000000-0006-0000-0600-000005000000}">
      <text>
        <r>
          <rPr>
            <sz val="10"/>
            <rFont val="Arial"/>
          </rPr>
          <t>Be sure to adjust formatting in the csv to incorporate the ".0"
Note that Standard USG Unallowable Costs have been pre-populated with "90.0"</t>
        </r>
      </text>
    </comment>
  </commentList>
</comments>
</file>

<file path=xl/sharedStrings.xml><?xml version="1.0" encoding="utf-8"?>
<sst xmlns="http://schemas.openxmlformats.org/spreadsheetml/2006/main" count="2150" uniqueCount="565">
  <si>
    <t>SCEG PROJECTBUDGET</t>
  </si>
  <si>
    <t>*Laat irrelevante categorieën leeg of schrijf N.V.T. U kunt ook extra kolommen toevoegen*</t>
  </si>
  <si>
    <t>ORGANISATIENAAM:</t>
  </si>
  <si>
    <t>Jurisdictie:</t>
  </si>
  <si>
    <t xml:space="preserve">Voorstel Titel: </t>
  </si>
  <si>
    <t xml:space="preserve">Prestatie Periode: </t>
  </si>
  <si>
    <t>maximaal 1 jaar</t>
  </si>
  <si>
    <t>Totaal Budget:</t>
  </si>
  <si>
    <t>maximaal $50.000 USD</t>
  </si>
  <si>
    <t>Lokale Valuta (bijv: USD, JMD):</t>
  </si>
  <si>
    <t>Budgetcategorie</t>
  </si>
  <si>
    <t xml:space="preserve">Eenheidstype </t>
  </si>
  <si>
    <t xml:space="preserve">Kosten per Eenheid </t>
  </si>
  <si>
    <t xml:space="preserve">Eenheden </t>
  </si>
  <si>
    <t>Jaar 1   Totaal</t>
  </si>
  <si>
    <t>PERSONEEL</t>
  </si>
  <si>
    <t xml:space="preserve">Functie </t>
  </si>
  <si>
    <t xml:space="preserve">/dag </t>
  </si>
  <si>
    <t>TOTAAL PERSONEEL</t>
  </si>
  <si>
    <t>SECUNDAIRE ARBEIDSVOORWAARDEN</t>
  </si>
  <si>
    <t xml:space="preserve">Secundaire Arbeidsvoorwaarden </t>
  </si>
  <si>
    <t>/basis</t>
  </si>
  <si>
    <t>TOTAAL SECUNDAIRE ARBEIDSVOORWAARDEN</t>
  </si>
  <si>
    <t>APPARATUUR (Eenheidsprijs tussen $500 en $9.999)</t>
  </si>
  <si>
    <t xml:space="preserve">Projectapparatuur </t>
  </si>
  <si>
    <t xml:space="preserve">Item </t>
  </si>
  <si>
    <t>/eenheid</t>
  </si>
  <si>
    <t>TOTAAL APPARATUUR</t>
  </si>
  <si>
    <t>BENODIGDHEDEN (onder $500 per eenheid)</t>
  </si>
  <si>
    <t>Projectbenodigdheden</t>
  </si>
  <si>
    <t>TOTAAL BENODIGDHEDEN</t>
  </si>
  <si>
    <t>CONTRACTUEEL</t>
  </si>
  <si>
    <t xml:space="preserve">Consultants </t>
  </si>
  <si>
    <t>Consultant #1</t>
  </si>
  <si>
    <t>Consultant #2</t>
  </si>
  <si>
    <t>Consultant #3</t>
  </si>
  <si>
    <t>Consultant #4</t>
  </si>
  <si>
    <t>TOTAAL CONTRACTUEEL</t>
  </si>
  <si>
    <t>TRAINING</t>
  </si>
  <si>
    <t>Training #1</t>
  </si>
  <si>
    <t>Training #2</t>
  </si>
  <si>
    <t>Training #3</t>
  </si>
  <si>
    <t>Training #4</t>
  </si>
  <si>
    <t>Training #5</t>
  </si>
  <si>
    <t>TOTAAL BOUW</t>
  </si>
  <si>
    <t>ANDERE DIRECTE KOSTEN</t>
  </si>
  <si>
    <t>Veldkantooorkosten</t>
  </si>
  <si>
    <t>Kantoorbenodigdheden</t>
  </si>
  <si>
    <t>/maand</t>
  </si>
  <si>
    <t>Communicatie</t>
  </si>
  <si>
    <t>Afdrukken en Kopiëren</t>
  </si>
  <si>
    <t>Koerier en Porto</t>
  </si>
  <si>
    <t>Bank- en Contantafhandelingskosten</t>
  </si>
  <si>
    <t>Apparatuurverhuur</t>
  </si>
  <si>
    <t xml:space="preserve">Branding en Markering </t>
  </si>
  <si>
    <t xml:space="preserve">Huurvoertuig (inclusief chauffeur) - Huurprijs </t>
  </si>
  <si>
    <t>Huurvoertuig - Brandstof</t>
  </si>
  <si>
    <t xml:space="preserve">Registratie en Verlenging </t>
  </si>
  <si>
    <t xml:space="preserve">/jaar </t>
  </si>
  <si>
    <t>Professionele Diensten (Juridisch, IT, Boekhouding, enz.)</t>
  </si>
  <si>
    <t>Beveiligingsdiensten (beveiligingsupdates, alarminstallatie, enz.)</t>
  </si>
  <si>
    <t>Overige Kosten- Graag specificeren</t>
  </si>
  <si>
    <t>SUBTOTAAL VELDKANTOORKOSTEN</t>
  </si>
  <si>
    <t>Programma-activiteiten</t>
  </si>
  <si>
    <t>Activiteit 1</t>
  </si>
  <si>
    <t>Activiteit 2</t>
  </si>
  <si>
    <t>Activiteit 3</t>
  </si>
  <si>
    <t>Activiteit 4</t>
  </si>
  <si>
    <t>Activiteit 5</t>
  </si>
  <si>
    <t>Activiteit 6</t>
  </si>
  <si>
    <t>Activiteit 7</t>
  </si>
  <si>
    <t>SUBTOTAAL PROGRAMMA-ACTIVITEITEN</t>
  </si>
  <si>
    <t>TOTAAL OVERIGE KOSTEN</t>
  </si>
  <si>
    <t xml:space="preserve">TOTAAL DIRECTE KOSTEN </t>
  </si>
  <si>
    <t xml:space="preserve"> </t>
  </si>
  <si>
    <t>INDIRECTE KOSTEN- Indien van toepassing</t>
  </si>
  <si>
    <t>Indirecte Kosten</t>
  </si>
  <si>
    <t xml:space="preserve">INDIRECTE KOSTEN </t>
  </si>
  <si>
    <t xml:space="preserve">TOTAAL KOSTEN </t>
  </si>
  <si>
    <t>Aanvullende financiering van andere bronnen (indien van toepassing)</t>
  </si>
  <si>
    <t>TOTAAL KOSTEN PLUS KOSTENDELING</t>
  </si>
  <si>
    <t xml:space="preserve">Dimensie Import Sjabloon (Navigator) </t>
  </si>
  <si>
    <t>Bijgewerkt 1/11/2019</t>
  </si>
  <si>
    <t>Instructies</t>
  </si>
  <si>
    <t>In te vullen door GAO's bij Toekenningsinstallatie, en indien nodig tijdens de implementatie van de toekenning</t>
  </si>
  <si>
    <t>1. Voer waarden in kolomformaat in hieronder</t>
  </si>
  <si>
    <t>VOORBEELD</t>
  </si>
  <si>
    <t>Dimensiecode</t>
  </si>
  <si>
    <t>Dimensiewaarde (Code)</t>
  </si>
  <si>
    <t>Dimensiewaarde (Code) Naam</t>
  </si>
  <si>
    <t>Geblokkeerd (Leeg indien nee)</t>
  </si>
  <si>
    <t>Verzenden naar DB (Leeg indien nee)</t>
  </si>
  <si>
    <t>Verzenden naar Prosource (Leeg indien nee)</t>
  </si>
  <si>
    <t>Naam
(verwijder deze kolom voor uploaden)</t>
  </si>
  <si>
    <t>A</t>
  </si>
  <si>
    <t>B</t>
  </si>
  <si>
    <t>C</t>
  </si>
  <si>
    <t>D</t>
  </si>
  <si>
    <t>E</t>
  </si>
  <si>
    <t>F</t>
  </si>
  <si>
    <t>G</t>
  </si>
  <si>
    <t>LIN</t>
  </si>
  <si>
    <t>32047L006</t>
  </si>
  <si>
    <t>Yes</t>
  </si>
  <si>
    <t>Voorbeeld 1 - Personeel</t>
  </si>
  <si>
    <t>Subaward</t>
  </si>
  <si>
    <t>32047S001</t>
  </si>
  <si>
    <t>Voorbeeld 2 - CRS subtoekenning</t>
  </si>
  <si>
    <t>Activity</t>
  </si>
  <si>
    <t>32047A001</t>
  </si>
  <si>
    <t>Voorbeeld 3 - Gemeenschap #2</t>
  </si>
  <si>
    <t>Zorg ervoor dat u alle volgende includeert:</t>
  </si>
  <si>
    <t>Subtoekenningscodes (met "Subtoekenning" als Dimensiewaardentype)</t>
  </si>
  <si>
    <t>Activiteitscodes (met "Activiteit" als Dimensiewaardentype) - deze worden zelden gebruikt</t>
  </si>
  <si>
    <t>LIN XXXXXL999 (met naam "HANDMATIGE HERCLASSIFICATIE VEREIST"), indien gebruikt in de LIN-vertaaltabel</t>
  </si>
  <si>
    <t>LIN XXXXXL000 (met naam "NIET TOEGESTAAN/NIET TOEWIJSBAAR"), indien gebruikt in de LIN-vertaaltabel</t>
  </si>
  <si>
    <t>Verwijder dubbele rijen</t>
  </si>
  <si>
    <t>2. Sla bestand op als csv; verwijder koptekst, kolom G, en gebruik Ctrl+Shift+omlaag om eventuele overbodige tekens te verwijderen</t>
  </si>
  <si>
    <t>3. Importeer csv-bestand in Portland-bedrijf. Ga naar Afdelingen --&gt; Mercy Corps --&gt; Dimensiewaarde Import AANGEPAST</t>
  </si>
  <si>
    <t>Dimensie Upload (Navigator)
Vul alle onderstaande in en upload kolommen A-E</t>
  </si>
  <si>
    <t>Dimensiewaarde</t>
  </si>
  <si>
    <t>Dimensiewaarde Naam</t>
  </si>
  <si>
    <t>Dimensie Sneltoets Import Sjabloon (Navigator)</t>
  </si>
  <si>
    <t>In te vullen door RFO's bij Toekenningsinstallatie, vereist voor Toekenningen voor landkantoren op Navigator (optioneel voordat een kantoor live gaat)</t>
  </si>
  <si>
    <t>Sneltoetscode</t>
  </si>
  <si>
    <t>zal over het algemeen de LIN-code zijn - zie AM-documentatie</t>
  </si>
  <si>
    <t>Beschrijving</t>
  </si>
  <si>
    <t>zal over het algemeen de LIN-code dimensiewaarde naam zijn</t>
  </si>
  <si>
    <t>Fondsnr.</t>
  </si>
  <si>
    <t>over het algemeen het Toekennings-/Fondsnummer</t>
  </si>
  <si>
    <t>Fondsklassecode</t>
  </si>
  <si>
    <t>LAAT LEEG - het importproces zal deze kolom vullen op basis van instellingen op de Fondskaart.</t>
  </si>
  <si>
    <t>Afdelingscode</t>
  </si>
  <si>
    <t>zal over het algemeen de landafdelingscode zijn</t>
  </si>
  <si>
    <t>LET OP! We hebben nog geen oplossing voor het instellen van de Dimensie Sneltoetscode wanneer één enkele Toekenning in meerdere landen wordt ingesteld.</t>
  </si>
  <si>
    <t>Kantoorcode</t>
  </si>
  <si>
    <t>Voor een land met meer dan één kantoor, laat LEEG.</t>
  </si>
  <si>
    <t>Voor een land met slechts één kantoor, vul in met de kantoorcode.</t>
  </si>
  <si>
    <t>LIN-code</t>
  </si>
  <si>
    <t>over het algemeen hetzelfde als de Dimensie Sneltoetscode</t>
  </si>
  <si>
    <t>Sneltoets
Code</t>
  </si>
  <si>
    <t>AFDELINGSCODE</t>
  </si>
  <si>
    <t>KANTOORCODE</t>
  </si>
  <si>
    <t>LIN CODE</t>
  </si>
  <si>
    <t>ACTIVITEITSCODE</t>
  </si>
  <si>
    <t>WERKNEMER ID CODE</t>
  </si>
  <si>
    <t>WERKNEMER TYPE CODE</t>
  </si>
  <si>
    <t>N.V.T.</t>
  </si>
  <si>
    <t>SUBTOEKENNINGSCODE</t>
  </si>
  <si>
    <t>32336L001</t>
  </si>
  <si>
    <t>Projectmanager (Expat)</t>
  </si>
  <si>
    <t>32336L002</t>
  </si>
  <si>
    <t>Gebiedsmanager (2) - 1 voor Baalbek &amp; 1 voor Zuid</t>
  </si>
  <si>
    <t>32336L003</t>
  </si>
  <si>
    <t>Gebiedsfunctionarissen (4) - 2 voor Baalbek &amp; 2 voor Zuid</t>
  </si>
  <si>
    <t>32336L004</t>
  </si>
  <si>
    <t>EL Jalil Activiteiten (1.1)</t>
  </si>
  <si>
    <t>2. Sla bestand op als csv, verwijder koptekst, verwijder duplicaten vóór import, en gebruik Ctrl+Shift+omlaag om eventuele overbodige tekens te verwijderen</t>
  </si>
  <si>
    <t>3. Importeer csv-bestand in Portland-bedrijf. Ga naar Dimensies &gt; NAVIGEREN &gt; Dimensie Sneltoets &gt; ACTIES &gt; Dim. Sneltoets Import/Export</t>
  </si>
  <si>
    <t xml:space="preserve"> volledig pad: Afdelingen &gt; Financieel Beheer &gt; Grootboek &gt; Administratie &gt; Instellingen &gt; Dimensies &gt; Dimensie Sneltoetsen</t>
  </si>
  <si>
    <t>Opmerking: Sneltoets uploads zijn nog niet beschikbaar in de Navigator Webapplicatie</t>
  </si>
  <si>
    <t>Sneltoets Upload (Navigator)</t>
  </si>
  <si>
    <t>Fondsnr.
(wordt automatisch ingevuld)</t>
  </si>
  <si>
    <t>Fondsklassecode
LEEG</t>
  </si>
  <si>
    <t>LIN-CODE
(wordt automatisch ingevuld)</t>
  </si>
  <si>
    <t xml:space="preserve">LIN-code Vertaaltabel Import Sjabloon (Navigator) </t>
  </si>
  <si>
    <t>Expatriate Benefits:
This is required for both live and non-live countries, for all instances in which Salary and Benefits do not share the same LIN-code. (This is needed ONLY for accounts 5410, 5515 and 5560 for expat benefits paid from HQ, account 5580, and for accounts 5591 and 5540 for expat benefits paid in country). Navigator has a benefits mapping table (called "LIN-code Translation Table") for Benefits that have a different LIN code than that of the salary LIN code. By default all benefits (for accounts 5410, 5515, 5560, 5580, 5591 and 5540) will be coded according to the salary coding (per EPAR). This will allow for the allocation that exists in the system to work automatically. If this table is required but not completed, benefits will be coded to the wrong accounts. Add more rows as needed. Examples:
*If both Salary and Benefit are L000, benefit will be mapped per EPAR (no need to update the benefit table)
*If Salary is L001 and benefit L007 (see example below), when payroll is processed, benefits will be coded to L001 if you do not create a Benefit Table to map them to L007</t>
  </si>
  <si>
    <t>Nationaal Personeel Benefits (for non-shared staff):
This is required for live countries and recommended for non-live countries that will go live during the life of this grant, for all instances in which Salary and Benefits do not share the same LIN-code. 
This is needed ONLY for accounts 5210 and 5220. Add more rows as needed.</t>
  </si>
  <si>
    <t>VOORBEELD - LIN-code Translation Table
Expat Benefits and National Benefits</t>
  </si>
  <si>
    <t>Bron (Salaris) LIN-code
(of subcode indien MAS90)</t>
  </si>
  <si>
    <t>Bron Grootboekrekening</t>
  </si>
  <si>
    <t>Bron Fondsnr.</t>
  </si>
  <si>
    <t>Doel LIN-code
(of subcode indien MAS90)</t>
  </si>
  <si>
    <t>Doel Fondsnr.</t>
  </si>
  <si>
    <t>91999L001</t>
  </si>
  <si>
    <t>91999L007</t>
  </si>
  <si>
    <t>91999L002</t>
  </si>
  <si>
    <t>91999L008</t>
  </si>
  <si>
    <t xml:space="preserve">LINTEMP (for shared costs):
This is required for live countries, and recommended for non-live countries that will go live during the life of this grant.  Like the explanation for Benefits above, shared costs will be allocated to the same LIN codes as statistics (salary LINs), so we must assign the correct LIN code for each type of shared cost or else these will be coded to the wrong accounts. Examples:
*If Salary is L000 and Office Rent is L000, when shared cost allocation routines are run Office Rent will be charged to L000 (so LINTEMP translation should state L000)
*If Salary is L001 and Office Rent is L023, when shared cost allocation routines are run Office Rent will be coded to L001 if you do not create the LINTEMP Translation line for Office Rent
LINTEMP lines are pre-set (44 lines/GL codes); please do not modify these.
For costs which will require manual reclass to more than one LIN code, use LIN XXXXXL999 (and the LIN will also need to be added to the Dimensions tab with description "MANUAL RECLASS").
For costs which are unallowable/unallocable to the grant, assign XXXXXL000 as the Target LIN-code and 10001 as the Target Fondsnr. (and if there is no other LIN L000 in the coded budget, this  LIN will also need to be added to the Dimensions tab with description "UNALLOWABLE/UNALLOCABLE").
</t>
  </si>
  <si>
    <t>VOORBEELD - LIN-code Translation Table
LINTEMP Shared Costs</t>
  </si>
  <si>
    <t>Bron LIN-code</t>
  </si>
  <si>
    <t>Doel LIN-code</t>
  </si>
  <si>
    <t>(A)</t>
  </si>
  <si>
    <t>(B)</t>
  </si>
  <si>
    <t>('C)</t>
  </si>
  <si>
    <t>(D)</t>
  </si>
  <si>
    <t>(E)</t>
  </si>
  <si>
    <t>LINTEMP</t>
  </si>
  <si>
    <t>5110</t>
  </si>
  <si>
    <t>32336L038</t>
  </si>
  <si>
    <t>5210</t>
  </si>
  <si>
    <t>5220</t>
  </si>
  <si>
    <t>RFO upload instructions:</t>
  </si>
  <si>
    <t>LET OP! Probeer geen dubbele records te importeren. Verwijder alle dubbele records vóór import.</t>
  </si>
  <si>
    <t>LET OP! De LIN-code Vertaaltabel zal alle records met ongeldige LIN-codes, Grootboekrekeningen of Fondsnummers afwijzen.</t>
  </si>
  <si>
    <t>Zorg ervoor dat alle LIN-codes die in de LIN-code Vertaaltabel zijn ingevoerd, bestaan als geldige Dimensiecodes in het Portland-bedrijf. Het kan geen kwaad om</t>
  </si>
  <si>
    <t>(her)importeer Bron- en Doel LIN-codes (na het verwijderen van duplicaten) als Dimensiewaarden voordat u records importeert in de LIN-code Vertaaltabel.</t>
  </si>
  <si>
    <t>1. Voor upload moet het bestand worden opgeslagen als csv, zonder koptekst.</t>
  </si>
  <si>
    <t>2. Alle codes moeten worden ingevoerd in het Portland-bedrijf. Correct geformatteerde codes worden automatisch gerepliceerd</t>
  </si>
  <si>
    <t>naar de live land bedrijf/-ven waar het fonds/de toekenning bestaat. (Replicatie is niet vereist voor Hybride bedrijven.)</t>
  </si>
  <si>
    <t>3. Importeer het csv-bestand in het Portland-bedrijf door te gaan naar: Administratie &gt; LIN-code Vertaling &gt; ACTIES &gt; Import LIN-codes</t>
  </si>
  <si>
    <t>volledig pad: Afdelingen &gt; Mercy Corps &gt; Lijsten &gt; LIN-code Vertaling &gt; Import LIN-codes</t>
  </si>
  <si>
    <t>Vereist</t>
  </si>
  <si>
    <t>Alleen Live CO
Alleen invoeren bij uitzondering
leeg = geen update</t>
  </si>
  <si>
    <t>Notities</t>
  </si>
  <si>
    <t>Voeg een notitie toe bij gebruik van L999 die handmatige herclassificatie vereist - naar welke LINs, enz.</t>
  </si>
  <si>
    <t>Voor Expat HK-betaalde Voordelen (voeg indien nodig meer rijen toe)</t>
  </si>
  <si>
    <t>Voor Expat Andere Voordelen met bedrag &lt;$250 (voeg indien nodig meer rijen toe)</t>
  </si>
  <si>
    <t>Voor Expat veld-betaalde Huisvesting (voeg indien nodig meer rijen toe)</t>
  </si>
  <si>
    <t>Voor Expat veld-betaald Afhankelijk Onderwijs (voeg indien nodig meer rijen toe)</t>
  </si>
  <si>
    <t>Voor Nationaal Personeel dat niet gedeeld wordt en wiens voordelen niet op dezelfde LIN als salarissen worden geboekt (voeg indien nodig meer rijen toe)</t>
  </si>
  <si>
    <t>salary</t>
  </si>
  <si>
    <t>fringe</t>
  </si>
  <si>
    <t>severance</t>
  </si>
  <si>
    <t>GH</t>
  </si>
  <si>
    <t>training</t>
  </si>
  <si>
    <t>emp appreciation</t>
  </si>
  <si>
    <t>prof fees - legal</t>
  </si>
  <si>
    <t>prof fees - other</t>
  </si>
  <si>
    <t>temp labor</t>
  </si>
  <si>
    <t>local consult</t>
  </si>
  <si>
    <t>local airfare</t>
  </si>
  <si>
    <t>local travel</t>
  </si>
  <si>
    <t>small equip</t>
  </si>
  <si>
    <t>equip rental</t>
  </si>
  <si>
    <t>software license</t>
  </si>
  <si>
    <t>equip repair</t>
  </si>
  <si>
    <t>vehicle rent</t>
  </si>
  <si>
    <t>vehicle fuel</t>
  </si>
  <si>
    <t>vehicle repair</t>
  </si>
  <si>
    <t>vehicle insurance</t>
  </si>
  <si>
    <t>vehicle other</t>
  </si>
  <si>
    <t>advertising</t>
  </si>
  <si>
    <t>office rent</t>
  </si>
  <si>
    <t>office utilities</t>
  </si>
  <si>
    <t>office repair</t>
  </si>
  <si>
    <t>warehouse rent</t>
  </si>
  <si>
    <t>warehouse utilities</t>
  </si>
  <si>
    <t>warehouse repair</t>
  </si>
  <si>
    <t>security</t>
  </si>
  <si>
    <t>office supplies</t>
  </si>
  <si>
    <t>warehouse supplies</t>
  </si>
  <si>
    <t>general comms</t>
  </si>
  <si>
    <t>mobile comms</t>
  </si>
  <si>
    <t>satellite comms</t>
  </si>
  <si>
    <t>internet comms</t>
  </si>
  <si>
    <t>printing/photocopying</t>
  </si>
  <si>
    <t>postage/shipping</t>
  </si>
  <si>
    <t>insurance</t>
  </si>
  <si>
    <t>dues/subs/ref</t>
  </si>
  <si>
    <t>banking/cash fees</t>
  </si>
  <si>
    <t>taxes/filing/reg</t>
  </si>
  <si>
    <t>misc</t>
  </si>
  <si>
    <t>depreciation</t>
  </si>
  <si>
    <t>amortization</t>
  </si>
  <si>
    <t xml:space="preserve">Dimensie Attribuut Instelling en Upload (Navigator) </t>
  </si>
  <si>
    <t>Zie Dimensie Attribuut Richtlijnen (gekoppeld vanuit IF SOP Index)</t>
  </si>
  <si>
    <t xml:space="preserve">Deel I - Dimensie Attribuutwaarden </t>
  </si>
  <si>
    <t>Om installatie door IFM aan te vragen</t>
  </si>
  <si>
    <t>Dimensie Attribuutwaarde
(bijv., '01, '02)</t>
  </si>
  <si>
    <t>Beschrijving
(automatische formule - vul kolom F in)</t>
  </si>
  <si>
    <t>Leeg</t>
  </si>
  <si>
    <t>Beschrijving
(hier invullen)</t>
  </si>
  <si>
    <t>01</t>
  </si>
  <si>
    <t>A – Personeel</t>
  </si>
  <si>
    <t>02</t>
  </si>
  <si>
    <t>B – Benodigdheden &amp; Materialen</t>
  </si>
  <si>
    <t>03</t>
  </si>
  <si>
    <t>C – Logistiek</t>
  </si>
  <si>
    <t>IFM zal een Dimensie Attribuut instellen met een naam zoals "32XXXOBJ" (om bijvoorbeeld 32XXX Kostencategorie te vertegenwoordigen). Dit is de Dimensie Attribuutcode.</t>
  </si>
  <si>
    <t>Te Voltooien en IFM Verzoeken Om In Te Stellen</t>
  </si>
  <si>
    <t>04</t>
  </si>
  <si>
    <t>05</t>
  </si>
  <si>
    <t>06</t>
  </si>
  <si>
    <t>07</t>
  </si>
  <si>
    <t>08</t>
  </si>
  <si>
    <t>09</t>
  </si>
  <si>
    <t>10</t>
  </si>
  <si>
    <t>Voeg indien nodig meer regels toe en kopieer opmaak naar beneden</t>
  </si>
  <si>
    <t>Deel II - Dimensie Attribuut Invoeren</t>
  </si>
  <si>
    <t>Te converteren naar CSV en te uploaden naar Navigator</t>
  </si>
  <si>
    <t>Dimensie Attribuutcode</t>
  </si>
  <si>
    <t>Beschrijving
(alleen voor controle/informatieve doeleinden; 
geen onderdeel van upload CSV)</t>
  </si>
  <si>
    <t>H</t>
  </si>
  <si>
    <t>DFATD_EMRG</t>
  </si>
  <si>
    <t>32661L100</t>
  </si>
  <si>
    <t>DFATD_DEV</t>
  </si>
  <si>
    <t>32661L201</t>
  </si>
  <si>
    <t>32661OBJ</t>
  </si>
  <si>
    <t>32661L202</t>
  </si>
  <si>
    <t>Te Voltooien en Te Uploaden</t>
  </si>
  <si>
    <t>Boekingsdatum</t>
  </si>
  <si>
    <t>Documenttype 
(leeg laten)</t>
  </si>
  <si>
    <t>Documentnr.</t>
  </si>
  <si>
    <t>Rekeningtype ("Grootboekrekening")</t>
  </si>
  <si>
    <t>Rekeningnr.</t>
  </si>
  <si>
    <t>Sneltoetscode
(leeg laten)</t>
  </si>
  <si>
    <t>Afd. Code</t>
  </si>
  <si>
    <t>Activity Code</t>
  </si>
  <si>
    <t>Employee ID</t>
  </si>
  <si>
    <t>Dimensie 6 Code 
(leeg laten)</t>
  </si>
  <si>
    <t>Dimensie 7 Code 
(leeg laten)</t>
  </si>
  <si>
    <t>Subtoekenningscode</t>
  </si>
  <si>
    <t>Extern Documentnr.</t>
  </si>
  <si>
    <t>Bedrag</t>
  </si>
  <si>
    <t>Budgetplannr.
("TOEKENNING")</t>
  </si>
  <si>
    <t>Valutacode</t>
  </si>
  <si>
    <t>Toewijzingsnr.
(leeg laten)</t>
  </si>
  <si>
    <t>Balansrekeningtype
("Grootboekrekening"</t>
  </si>
  <si>
    <t>Balansrekeningnr.
(leeg laten)</t>
  </si>
  <si>
    <t>Van toepassing op Documenttype
(leeg laten)</t>
  </si>
  <si>
    <t>Van toepassing op Documentnr.
(leeg laten)</t>
  </si>
  <si>
    <t>BESCHRIJVING</t>
  </si>
  <si>
    <t>GROOTBOEKREKENING</t>
  </si>
  <si>
    <t>SOMMEN.ALS</t>
  </si>
  <si>
    <t>Salarissen</t>
  </si>
  <si>
    <t>Internationaal Personeel</t>
  </si>
  <si>
    <t>Salarissen - Expats</t>
  </si>
  <si>
    <t>Salarissen - HK</t>
  </si>
  <si>
    <t>Nationaal Personeel</t>
  </si>
  <si>
    <t>Salarissen - Nationaal Personeel</t>
  </si>
  <si>
    <t xml:space="preserve">Subtotaal voor Salarissen </t>
  </si>
  <si>
    <t>Voordelen &amp; Vergoedingen</t>
  </si>
  <si>
    <t>Voordelen - Nationaal Personeel</t>
  </si>
  <si>
    <t>Ontslagvergoeding - Nationaal Personeel</t>
  </si>
  <si>
    <t>Gepoold Extraatje - Expats</t>
  </si>
  <si>
    <t>Gepoold Extraatje - HK</t>
  </si>
  <si>
    <t>Werkgeversbelastingen (Pool)</t>
  </si>
  <si>
    <t>Ziektekostenverzekering (Pool)</t>
  </si>
  <si>
    <t>Werknemerscompensatie (Pool)</t>
  </si>
  <si>
    <t>Pensioenvoordelen (Pool)</t>
  </si>
  <si>
    <t>PTO (Pool)</t>
  </si>
  <si>
    <t>Werkloosheid (Pool)</t>
  </si>
  <si>
    <t>Andere Voordelen (Pool)</t>
  </si>
  <si>
    <t>Verzending van Huishoudelijke Goederen</t>
  </si>
  <si>
    <t>Verhuisvergoedingen</t>
  </si>
  <si>
    <t>Opslagvergoedingen</t>
  </si>
  <si>
    <t>Afhankelijk Onderwijs</t>
  </si>
  <si>
    <t>Gastlandbelasting Expats</t>
  </si>
  <si>
    <t>Hardshipvergoeding Expats</t>
  </si>
  <si>
    <t xml:space="preserve">R&amp;R Vergoedingen </t>
  </si>
  <si>
    <t>Verhuisreis</t>
  </si>
  <si>
    <t>Thuisverlof Reis</t>
  </si>
  <si>
    <t>Andere Voordelen-Gerelateerde Reizen</t>
  </si>
  <si>
    <t>Andere Voordelen</t>
  </si>
  <si>
    <t>Huisvesting - Individueel &amp; Gedeeld</t>
  </si>
  <si>
    <t>Huisvesting - Gastenverblijf</t>
  </si>
  <si>
    <t>Werknemerstraining</t>
  </si>
  <si>
    <t>Werknemerserkenning</t>
  </si>
  <si>
    <t>Werknemerswaarderingactiviteit</t>
  </si>
  <si>
    <t>Subtotaal voor Voordelen &amp; Vergoedingen</t>
  </si>
  <si>
    <t>Reizen</t>
  </si>
  <si>
    <t>Internationale Vliegtarieven</t>
  </si>
  <si>
    <t>Internationale Reiskosten</t>
  </si>
  <si>
    <t>Lokale &amp; Binnenlandse Vliegtarieven</t>
  </si>
  <si>
    <t>Local &amp; Domestic Reizen Expense</t>
  </si>
  <si>
    <t xml:space="preserve">Subtotaal voor Reizen </t>
  </si>
  <si>
    <t xml:space="preserve">Equipment </t>
  </si>
  <si>
    <t>Program Purchased Equipment</t>
  </si>
  <si>
    <t>Program Equipment - MC Title</t>
  </si>
  <si>
    <t>Program Purchased Vehicles</t>
  </si>
  <si>
    <t>Program Vehicles - MC Title</t>
  </si>
  <si>
    <t>FA Sale Proceeds - MC Title</t>
  </si>
  <si>
    <t>Subtotaal voor Equipment</t>
  </si>
  <si>
    <t>Supplies</t>
  </si>
  <si>
    <t>General Equipment</t>
  </si>
  <si>
    <t>Small Equipment</t>
  </si>
  <si>
    <t>Subtotaal voor Supplies</t>
  </si>
  <si>
    <t>Contractual</t>
  </si>
  <si>
    <t>Gifts-In-Kind/Material Aid -USG</t>
  </si>
  <si>
    <t>Gifts-In-Kind/Material Aid - private</t>
  </si>
  <si>
    <t>Gifts-In-Kind Services</t>
  </si>
  <si>
    <t>Cost of Sales – Monetized Commodities</t>
  </si>
  <si>
    <t>Design, Monitoring &amp; Eval</t>
  </si>
  <si>
    <t>Trans &amp; Distr of Program Materials - Transport</t>
  </si>
  <si>
    <t>Trans &amp; Distr of Program Materials - Handling</t>
  </si>
  <si>
    <t>Trans &amp; Distr of Program Materials - Customs/Clearance</t>
  </si>
  <si>
    <t>Trans &amp; Distr of Program Materials - Penalties</t>
  </si>
  <si>
    <t>Trans &amp; Distr of Program Materials - Air Charters</t>
  </si>
  <si>
    <t>Food Supplies</t>
  </si>
  <si>
    <t>Materials &amp; Supplies</t>
  </si>
  <si>
    <t>Other Contracts</t>
  </si>
  <si>
    <t>Training &amp; Mtg-Beneficiaries</t>
  </si>
  <si>
    <t>Beneficiary Participant Support Costs</t>
  </si>
  <si>
    <t>Cash Projects</t>
  </si>
  <si>
    <t>Cash Transfers</t>
  </si>
  <si>
    <t>Cash for Work</t>
  </si>
  <si>
    <t>Vouchers</t>
  </si>
  <si>
    <t>Distribution Costs for Cash and Voucher Programs</t>
  </si>
  <si>
    <t>Loan Funds</t>
  </si>
  <si>
    <t>Loan Guarantee Funds</t>
  </si>
  <si>
    <t>Consultants-National</t>
  </si>
  <si>
    <t>Consultants-International</t>
  </si>
  <si>
    <t>Subtotaal voor Programma-activiteiten</t>
  </si>
  <si>
    <t>Subgrants</t>
  </si>
  <si>
    <t>Subgrants to International Agencies</t>
  </si>
  <si>
    <t>Subgrants to Local Agencies</t>
  </si>
  <si>
    <t>Subgrants to U.S. Agencies</t>
  </si>
  <si>
    <t>Subtotaal voor Subgrants</t>
  </si>
  <si>
    <t>Subtotaal voor Contractual</t>
  </si>
  <si>
    <t>Construction</t>
  </si>
  <si>
    <t>Program Purchased LH Imprvmts</t>
  </si>
  <si>
    <t>Program LH Imprvmts - MC Title</t>
  </si>
  <si>
    <t>Construction Costs</t>
  </si>
  <si>
    <t>Subtotaal voor Construction</t>
  </si>
  <si>
    <t>Other Direct Cost</t>
  </si>
  <si>
    <t>Professional Fees-Audit</t>
  </si>
  <si>
    <t>Professional Fees-Legal</t>
  </si>
  <si>
    <t>Professional Fees-Other</t>
  </si>
  <si>
    <t>Temporary Labor</t>
  </si>
  <si>
    <t>Business Meals</t>
  </si>
  <si>
    <t>Software Licenses</t>
  </si>
  <si>
    <t>Equipiment Repairs &amp; Maintenance</t>
  </si>
  <si>
    <t>Vehicle Rent/Lease</t>
  </si>
  <si>
    <t>Vehicle Fuel</t>
  </si>
  <si>
    <t>Vehicle Repairs &amp; Maintenance</t>
  </si>
  <si>
    <t>Vehicle Insurance</t>
  </si>
  <si>
    <t>Other Vehicle Expense</t>
  </si>
  <si>
    <t>Depreciation</t>
  </si>
  <si>
    <t>Advertising</t>
  </si>
  <si>
    <t>Visibility</t>
  </si>
  <si>
    <t>Office Rent</t>
  </si>
  <si>
    <t>Office Utilities</t>
  </si>
  <si>
    <t>Office Repairs &amp; Maintenance</t>
  </si>
  <si>
    <t>Warehouse Rent</t>
  </si>
  <si>
    <t>Warehouse Utilities</t>
  </si>
  <si>
    <t>Warehouse Repairs &amp; Maintenance</t>
  </si>
  <si>
    <t>Security Services</t>
  </si>
  <si>
    <t>Warehouse Supplies</t>
  </si>
  <si>
    <t>General Communicatie Expense</t>
  </si>
  <si>
    <t>Mobile/Cellular Communicatie</t>
  </si>
  <si>
    <t>Satellite Communicatie</t>
  </si>
  <si>
    <t>Internet Communicatie</t>
  </si>
  <si>
    <t xml:space="preserve">Printing &amp; Photocopying </t>
  </si>
  <si>
    <t>Postage &amp; Shipping</t>
  </si>
  <si>
    <t xml:space="preserve">Insurance </t>
  </si>
  <si>
    <t>DBA Insurance</t>
  </si>
  <si>
    <t>Dues, Subscriptions, &amp; Ref Mats</t>
  </si>
  <si>
    <t>Banking &amp; Cash Handling Fees</t>
  </si>
  <si>
    <t>Taxes, Filing &amp; Regstr Fees</t>
  </si>
  <si>
    <t>Miscellaneous</t>
  </si>
  <si>
    <t>Amortization</t>
  </si>
  <si>
    <t>Currency Remeasurement</t>
  </si>
  <si>
    <t>Subtotaal voor Other Direct Cost</t>
  </si>
  <si>
    <t>Total Direct Cost</t>
  </si>
  <si>
    <t>Indirect Cost Allocation</t>
  </si>
  <si>
    <t>Total Award Cost</t>
  </si>
  <si>
    <t>Unallowable</t>
  </si>
  <si>
    <t>Entertainment</t>
  </si>
  <si>
    <t>Professional Fees-Fundraising</t>
  </si>
  <si>
    <t>Donor Premiums</t>
  </si>
  <si>
    <t>Production</t>
  </si>
  <si>
    <t>Photo Art Acquisition</t>
  </si>
  <si>
    <t>Copywriting</t>
  </si>
  <si>
    <t>Graphic Design</t>
  </si>
  <si>
    <t>Donor List Rental</t>
  </si>
  <si>
    <t>Online Marketing Services</t>
  </si>
  <si>
    <t>Online Fundraising Services</t>
  </si>
  <si>
    <t>Video</t>
  </si>
  <si>
    <t>Special Events</t>
  </si>
  <si>
    <t>Retail Sales Cost</t>
  </si>
  <si>
    <t>Interest Expense</t>
  </si>
  <si>
    <t>Fines &amp; Penalties</t>
  </si>
  <si>
    <t>Fees &amp; Commissions</t>
  </si>
  <si>
    <t>Bad Debt Expenses</t>
  </si>
  <si>
    <t>Cash Over/Short</t>
  </si>
  <si>
    <t>Loan Loss Provision Expense</t>
  </si>
  <si>
    <t>Subtotaal voor Unallowable</t>
  </si>
  <si>
    <t>Subtotaal voor Uncategorized</t>
  </si>
  <si>
    <t>Total Fund</t>
  </si>
  <si>
    <t>COSTCAT G/L REPORTSPECS Set-Up and Upload (Navigator)</t>
  </si>
  <si>
    <t>See "Navigator COSTCAT GL Report Specifications Technical Guidance" (available in M:\Finance\FIELD\RFO Common Area\RFO Guidance)</t>
  </si>
  <si>
    <t>This tab is only to be used for awards with costs that are categorized by GL Code only (i.e., not by using LIN-codes)</t>
  </si>
  <si>
    <t>Instructies / Process Flow</t>
  </si>
  <si>
    <t>1. Complete the "Budget JE" tab</t>
  </si>
  <si>
    <t>2. Use the table below to verify if the Standard USAID G/L Cost Categorization will meet your award's needs</t>
  </si>
  <si>
    <t xml:space="preserve">          - If Yes, RFO/GAO will make the following updates to the Award Card to complete set-up:</t>
  </si>
  <si>
    <t xml:space="preserve">                BVA Report No. = 5010; Extended Field Category Code = "REPORTSPECS" &amp; EF Code / Value = "USAID_STD"</t>
  </si>
  <si>
    <t xml:space="preserve">          - If No, continue to Step 3</t>
  </si>
  <si>
    <t>3. Analyze the budget to see from where the cost categorization variances originate</t>
  </si>
  <si>
    <t>4. Review the existing Custom G/L Cost Category sets using the "COSTCAT Comparison View" Report (at M:\Finance\Report Templates) to see if one of them will meet your award's needs</t>
  </si>
  <si>
    <t xml:space="preserve">                BVA Report No. = 5010; Extended Field Category Code = "REPORTSPECS" &amp; EF Code / Value = "COSTCAT[###]"</t>
  </si>
  <si>
    <t xml:space="preserve">          - If No, continue to Step 5</t>
  </si>
  <si>
    <t>5. RFO/GAO will complete the Custom G/L Cost Category Value and Assignments import templates (below)</t>
  </si>
  <si>
    <t>6. GAO/IFM will complete the Navigator set-up for the Custom (track using Award Admin Google Sheet), including:</t>
  </si>
  <si>
    <t xml:space="preserve">          - Creation of new EF Code / Value; import of COSTCAT Values and Assignments</t>
  </si>
  <si>
    <t xml:space="preserve">          - BVA Report No. = 5010; EF Code / Value = "COSTCAT[###]"</t>
  </si>
  <si>
    <t>Standard USAID Cost Categorization Comparison Table</t>
  </si>
  <si>
    <t>Cost Category</t>
  </si>
  <si>
    <t>Standard USAID G/L Cost Category Totals</t>
  </si>
  <si>
    <t>Check</t>
  </si>
  <si>
    <t>Donor Summary Cost Category Totals</t>
  </si>
  <si>
    <t>Difference</t>
  </si>
  <si>
    <t>(per SOMMEN.ALS above)</t>
  </si>
  <si>
    <t>(link)</t>
  </si>
  <si>
    <t>(calculation)</t>
  </si>
  <si>
    <t>a. Personnel</t>
  </si>
  <si>
    <t>b. Fringe Benefits</t>
  </si>
  <si>
    <t>c. Reizen</t>
  </si>
  <si>
    <t>d. Equipment</t>
  </si>
  <si>
    <t>e. Supplies</t>
  </si>
  <si>
    <t>f. Contractual</t>
  </si>
  <si>
    <t>g. Construction</t>
  </si>
  <si>
    <t>h. Other</t>
  </si>
  <si>
    <t>i. Total Direct Charges</t>
  </si>
  <si>
    <t>j. Indirect Charges</t>
  </si>
  <si>
    <t>k. TOTALS</t>
  </si>
  <si>
    <t>Part I - COSTCAT Values</t>
  </si>
  <si>
    <t>Nav set-up completed by GAO</t>
  </si>
  <si>
    <t>VOORBEELD - USAID_STD</t>
  </si>
  <si>
    <t>Table ID</t>
  </si>
  <si>
    <t>Main Page ID</t>
  </si>
  <si>
    <t>Category Code</t>
  </si>
  <si>
    <t>Extended Field Code</t>
  </si>
  <si>
    <t>Text Value</t>
  </si>
  <si>
    <t>Beschrijving
(automatic formula - complete column I)</t>
  </si>
  <si>
    <t>Line No.</t>
  </si>
  <si>
    <t>Beschrijving
(complete here; delete this in csv upload)</t>
  </si>
  <si>
    <t>SOMMEN.ALS Check</t>
  </si>
  <si>
    <t>I</t>
  </si>
  <si>
    <t>Formula (sum subcats if header)</t>
  </si>
  <si>
    <t>Compare to Donor Summary</t>
  </si>
  <si>
    <t>COSTCAT</t>
  </si>
  <si>
    <t>USAID_STD</t>
  </si>
  <si>
    <t>Personnel</t>
  </si>
  <si>
    <t>n/a (subcategory)</t>
  </si>
  <si>
    <t>Fringe Benefits</t>
  </si>
  <si>
    <t>Equipment</t>
  </si>
  <si>
    <t>Other Direct Costs</t>
  </si>
  <si>
    <t>ok</t>
  </si>
  <si>
    <t>TEMPLATE</t>
  </si>
  <si>
    <t>=K251-[Donor Summary]</t>
  </si>
  <si>
    <t>=K252-[Donor Summary]</t>
  </si>
  <si>
    <t>=K253-[Donor Summary]</t>
  </si>
  <si>
    <t>=K254-[Donor Summary]</t>
  </si>
  <si>
    <t>=K255-[Donor Summary]</t>
  </si>
  <si>
    <t>=K256-[Donor Summary]</t>
  </si>
  <si>
    <t>=K257-[Donor Summary]</t>
  </si>
  <si>
    <t>=K258-[Donor Summary]</t>
  </si>
  <si>
    <t>=K259-[Donor Summary]</t>
  </si>
  <si>
    <t>=K260-[Donor Summary]</t>
  </si>
  <si>
    <t>=K261-[Donor Summary]</t>
  </si>
  <si>
    <t>=K262-[Donor Summary]</t>
  </si>
  <si>
    <t>=K263-[Donor Summary]</t>
  </si>
  <si>
    <t>=K264-[Donor Summary]</t>
  </si>
  <si>
    <t>=K265-[Donor Summary]</t>
  </si>
  <si>
    <t>=K266-[Donor Summary]</t>
  </si>
  <si>
    <t>=K267-[Donor Summary]</t>
  </si>
  <si>
    <t>=K268-[Donor Summary]</t>
  </si>
  <si>
    <t>=K269-[Donor Summary]</t>
  </si>
  <si>
    <t>=K270-[Donor Summary]</t>
  </si>
  <si>
    <t>Part II - COSTCAT Assignments</t>
  </si>
  <si>
    <t>Extended Field Caption
(limited to 50 characters)</t>
  </si>
  <si>
    <t>Primary Key Value 1
(G/L Code)</t>
  </si>
  <si>
    <t>Comment
(leave blank)</t>
  </si>
  <si>
    <t>Value Type</t>
  </si>
  <si>
    <t>G/L Code Beschrijving</t>
  </si>
  <si>
    <t>for reference</t>
  </si>
  <si>
    <t>formula</t>
  </si>
  <si>
    <t>USAID Standard Cost Categories</t>
  </si>
  <si>
    <t>Text</t>
  </si>
  <si>
    <t>Suppord to Third Parties</t>
  </si>
  <si>
    <t>G/L Code Beschrijving
(delete prior to import)</t>
  </si>
  <si>
    <t>SOMMEN.ALS Check
(delete prior to import)</t>
  </si>
  <si>
    <t>/jaar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</si>
</sst>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41" formatCode="_(* #,##0_);_(* \(#,##0\);_(* &quot;-&quot;_);_(@_)"/>
    <numFmt numFmtId="44" formatCode="_(&quot;$&quot;* #,##0.00_);_(&quot;$&quot;* \(#,##0.00\);_(&quot;$&quot;* &quot;-&quot;??_);_(@_)"/>
    <numFmt numFmtId="43" formatCode="_(* #,##0.00_);_(* \(#,##0.00\);_(* &quot;-&quot;??_);_(@_)"/>
    <numFmt numFmtId="164" formatCode="0.0"/>
    <numFmt numFmtId="165" formatCode="_(&quot;$&quot;* #,##0_);_(&quot;$&quot;* \(#,##0\);_(&quot;$&quot;* &quot;-&quot;??_);_(@_)"/>
    <numFmt numFmtId="166" formatCode="_(* #,##0.0_);_(* \(#,##0.0\);_(* &quot;-&quot;_);_(@_)"/>
    <numFmt numFmtId="167" formatCode="_-* #,##0_-;\-* #,##0_-;_-* &quot;-&quot;_-;_-@_-"/>
    <numFmt numFmtId="168" formatCode="_-* #,##0.00_-;\-* #,##0.00_-;_-* &quot;-&quot;??_-;_-@_-"/>
    <numFmt numFmtId="169" formatCode="_-* #,##0.00\ _F_B_-;\-* #,##0.00\ _F_B_-;_-* &quot;-&quot;??\ _F_B_-;_-@_-"/>
    <numFmt numFmtId="170" formatCode="_-* #,##0.00_-;_-* #,##0.00\-;_-* &quot;-&quot;??_-;_-@_-"/>
    <numFmt numFmtId="171" formatCode="_-* #,##0\ _z_³_-;\-* #,##0\ _z_³_-;_-* &quot;-&quot;\ _z_³_-;_-@_-"/>
    <numFmt numFmtId="172" formatCode="_-* #,##0.00\ _z_³_-;\-* #,##0.00\ _z_³_-;_-* &quot;-&quot;??\ _z_³_-;_-@_-"/>
    <numFmt numFmtId="173" formatCode="_-[$€]* #,##0.00_-;\-[$€]* #,##0.00_-;_-[$€]* &quot;-&quot;??_-;_-@_-"/>
    <numFmt numFmtId="174" formatCode="#,##0.00;\(#,##0.00\)"/>
    <numFmt numFmtId="175" formatCode="&quot;$&quot;#,##0.00;\(&quot;$&quot;#,##0.00\)"/>
    <numFmt numFmtId="176" formatCode="###0.0%;\(###0.0%\)"/>
    <numFmt numFmtId="177" formatCode="_-&quot;£&quot;* #,##0.00_-;\-&quot;£&quot;* #,##0.00_-;_-&quot;£&quot;* &quot;-&quot;??_-;_-@_-"/>
    <numFmt numFmtId="178" formatCode="_ * #,##0_ ;_ * \-#,##0_ ;_ * &quot;-&quot;_ ;_ @_ "/>
    <numFmt numFmtId="179" formatCode="_ * #,##0.00_ ;_ * \-#,##0.00_ ;_ * &quot;-&quot;??_ ;_ @_ "/>
    <numFmt numFmtId="180" formatCode="_ &quot;S/&quot;* #,##0_ ;_ &quot;S/&quot;* \-#,##0_ ;_ &quot;S/&quot;* &quot;-&quot;_ ;_ @_ "/>
    <numFmt numFmtId="181" formatCode="_ &quot;S/&quot;* #,##0.00_ ;_ &quot;S/&quot;* \-#,##0.00_ ;_ &quot;S/&quot;* &quot;-&quot;??_ ;_ @_ "/>
    <numFmt numFmtId="182" formatCode="_-* #,##0\ &quot;z³&quot;_-;\-* #,##0\ &quot;z³&quot;_-;_-* &quot;-&quot;\ &quot;z³&quot;_-;_-@_-"/>
    <numFmt numFmtId="183" formatCode="_-* #,##0.00\ &quot;z³&quot;_-;\-* #,##0.00\ &quot;z³&quot;_-;_-* &quot;-&quot;??\ &quot;z³&quot;_-;_-@_-"/>
  </numFmts>
  <fonts count="63">
    <font>
      <sz val="10"/>
      <name val="Arial"/>
    </font>
    <font>
      <sz val="11"/>
      <color theme="1"/>
      <name val="Arial"/>
      <family val="2"/>
      <scheme val="minor"/>
    </font>
    <font>
      <sz val="11"/>
      <color theme="1"/>
      <name val="Arial"/>
      <family val="2"/>
      <scheme val="minor"/>
    </font>
    <font>
      <sz val="10"/>
      <name val="Arial"/>
      <family val="2"/>
    </font>
    <font>
      <b/>
      <sz val="10"/>
      <name val="Arial"/>
      <family val="2"/>
    </font>
    <font>
      <b/>
      <sz val="11"/>
      <name val="Arial"/>
      <family val="2"/>
    </font>
    <font>
      <u/>
      <sz val="10"/>
      <color indexed="12"/>
      <name val="Arial"/>
      <family val="2"/>
    </font>
    <font>
      <b/>
      <sz val="12"/>
      <name val="Arial"/>
      <family val="2"/>
    </font>
    <font>
      <sz val="8"/>
      <name val="Arial"/>
      <family val="2"/>
    </font>
    <font>
      <i/>
      <sz val="10"/>
      <name val="Arial"/>
      <family val="2"/>
    </font>
    <font>
      <sz val="11"/>
      <name val="Arial"/>
      <family val="2"/>
    </font>
    <font>
      <b/>
      <sz val="10"/>
      <name val="Arial"/>
      <family val="2"/>
      <charset val="204"/>
    </font>
    <font>
      <b/>
      <sz val="10"/>
      <name val="Helv"/>
    </font>
    <font>
      <sz val="12"/>
      <name val="Helv"/>
    </font>
    <font>
      <sz val="11"/>
      <color indexed="8"/>
      <name val="Calibri"/>
      <family val="2"/>
    </font>
    <font>
      <sz val="10"/>
      <color indexed="8"/>
      <name val="Arial"/>
      <family val="2"/>
    </font>
    <font>
      <sz val="10"/>
      <name val="BERNHARD"/>
    </font>
    <font>
      <sz val="10"/>
      <name val="Helv"/>
    </font>
    <font>
      <sz val="1"/>
      <color indexed="8"/>
      <name val="Courier"/>
      <family val="3"/>
    </font>
    <font>
      <sz val="10"/>
      <name val="Arial CE"/>
      <charset val="238"/>
    </font>
    <font>
      <b/>
      <sz val="1"/>
      <color indexed="8"/>
      <name val="Courier"/>
      <family val="3"/>
    </font>
    <font>
      <sz val="18"/>
      <name val="Arial"/>
      <family val="2"/>
    </font>
    <font>
      <sz val="14"/>
      <name val="Arial"/>
      <family val="2"/>
    </font>
    <font>
      <sz val="16"/>
      <name val="Arial"/>
      <family val="2"/>
    </font>
    <font>
      <sz val="6"/>
      <name val="Arial"/>
      <family val="2"/>
    </font>
    <font>
      <sz val="10"/>
      <color indexed="0"/>
      <name val="Arial"/>
      <family val="2"/>
    </font>
    <font>
      <b/>
      <sz val="12"/>
      <name val="Helv"/>
    </font>
    <font>
      <b/>
      <sz val="11"/>
      <name val="Helv"/>
    </font>
    <font>
      <sz val="7"/>
      <name val="Small Fonts"/>
      <family val="2"/>
    </font>
    <font>
      <b/>
      <i/>
      <sz val="16"/>
      <name val="Helv"/>
    </font>
    <font>
      <sz val="12"/>
      <name val="Garamond"/>
      <family val="1"/>
    </font>
    <font>
      <sz val="8"/>
      <name val="Helv"/>
    </font>
    <font>
      <sz val="7"/>
      <name val="Univers (E1)"/>
    </font>
    <font>
      <b/>
      <sz val="12"/>
      <color indexed="8"/>
      <name val="Arial"/>
      <family val="2"/>
    </font>
    <font>
      <b/>
      <sz val="12"/>
      <color indexed="8"/>
      <name val="Times New Roman"/>
      <family val="1"/>
    </font>
    <font>
      <b/>
      <sz val="10"/>
      <color indexed="8"/>
      <name val="Arial"/>
      <family val="2"/>
    </font>
    <font>
      <b/>
      <sz val="10"/>
      <color indexed="8"/>
      <name val="Times New Roman"/>
      <family val="1"/>
    </font>
    <font>
      <sz val="12"/>
      <color indexed="8"/>
      <name val="Times New Roman"/>
      <family val="1"/>
    </font>
    <font>
      <sz val="10"/>
      <name val="Univers (E1)"/>
    </font>
    <font>
      <b/>
      <sz val="10"/>
      <name val="Arial"/>
      <family val="2"/>
      <scheme val="minor"/>
    </font>
    <font>
      <sz val="10"/>
      <name val="Arial"/>
      <family val="2"/>
      <scheme val="minor"/>
    </font>
    <font>
      <sz val="11"/>
      <name val="Arial"/>
      <family val="2"/>
      <scheme val="minor"/>
    </font>
    <font>
      <sz val="10"/>
      <color rgb="FFFF0000"/>
      <name val="Arial"/>
      <family val="2"/>
    </font>
    <font>
      <b/>
      <sz val="14"/>
      <color rgb="FFD01D2B"/>
      <name val="Arial"/>
      <family val="2"/>
    </font>
    <font>
      <sz val="11"/>
      <color rgb="FF000000"/>
      <name val="Arial"/>
      <family val="2"/>
    </font>
    <font>
      <i/>
      <sz val="11"/>
      <name val="Arial"/>
      <family val="2"/>
    </font>
    <font>
      <b/>
      <sz val="12"/>
      <color rgb="FFD01D2B"/>
      <name val="Arial"/>
      <family val="2"/>
    </font>
    <font>
      <sz val="11"/>
      <color rgb="FF4C515A"/>
      <name val="Arial"/>
      <family val="2"/>
    </font>
    <font>
      <b/>
      <u/>
      <sz val="10"/>
      <name val="Arial"/>
      <family val="2"/>
    </font>
    <font>
      <b/>
      <sz val="10"/>
      <color rgb="FFD01D2B"/>
      <name val="Arial"/>
      <family val="2"/>
    </font>
    <font>
      <sz val="11"/>
      <color theme="1"/>
      <name val="Arial"/>
      <family val="2"/>
    </font>
    <font>
      <sz val="10"/>
      <color rgb="FF494E55"/>
      <name val="Arial"/>
      <family val="2"/>
    </font>
    <font>
      <b/>
      <sz val="11"/>
      <name val="Arial"/>
      <family val="2"/>
      <scheme val="minor"/>
    </font>
    <font>
      <i/>
      <sz val="10"/>
      <color theme="1"/>
      <name val="Arial"/>
      <family val="2"/>
      <scheme val="minor"/>
    </font>
    <font>
      <b/>
      <i/>
      <sz val="11"/>
      <color theme="1"/>
      <name val="Arial"/>
      <family val="2"/>
      <scheme val="minor"/>
    </font>
    <font>
      <i/>
      <sz val="9"/>
      <name val="Arial"/>
      <family val="2"/>
      <scheme val="minor"/>
    </font>
    <font>
      <b/>
      <i/>
      <sz val="10"/>
      <color rgb="FFD01D2B"/>
      <name val="Arial"/>
      <family val="2"/>
    </font>
    <font>
      <i/>
      <sz val="11"/>
      <color rgb="FF000000"/>
      <name val="Arial"/>
      <family val="2"/>
    </font>
    <font>
      <b/>
      <sz val="22"/>
      <name val="Arial"/>
      <family val="2"/>
    </font>
    <font>
      <b/>
      <i/>
      <sz val="10"/>
      <name val="Arial"/>
      <family val="2"/>
    </font>
    <font>
      <b/>
      <sz val="10"/>
      <color indexed="27"/>
      <name val="Arial"/>
      <family val="2"/>
    </font>
    <font>
      <b/>
      <sz val="10"/>
      <color indexed="9"/>
      <name val="Arial"/>
      <family val="2"/>
    </font>
    <font>
      <b/>
      <i/>
      <sz val="10"/>
      <color indexed="10"/>
      <name val="Arial"/>
      <family val="2"/>
    </font>
  </fonts>
  <fills count="22">
    <fill>
      <patternFill patternType="none"/>
    </fill>
    <fill>
      <patternFill patternType="gray125"/>
    </fill>
    <fill>
      <patternFill patternType="solid">
        <fgColor indexed="26"/>
        <bgColor indexed="64"/>
      </patternFill>
    </fill>
    <fill>
      <patternFill patternType="solid">
        <fgColor indexed="11"/>
        <bgColor indexed="64"/>
      </patternFill>
    </fill>
    <fill>
      <patternFill patternType="solid">
        <fgColor indexed="9"/>
        <bgColor indexed="9"/>
      </patternFill>
    </fill>
    <fill>
      <patternFill patternType="solid">
        <fgColor indexed="22"/>
        <bgColor indexed="64"/>
      </patternFill>
    </fill>
    <fill>
      <patternFill patternType="solid">
        <fgColor indexed="43"/>
        <bgColor indexed="64"/>
      </patternFill>
    </fill>
    <fill>
      <patternFill patternType="solid">
        <fgColor indexed="26"/>
      </patternFill>
    </fill>
    <fill>
      <patternFill patternType="solid">
        <fgColor indexed="22"/>
      </patternFill>
    </fill>
    <fill>
      <patternFill patternType="solid">
        <fgColor theme="3"/>
        <bgColor indexed="64"/>
      </patternFill>
    </fill>
    <fill>
      <patternFill patternType="solid">
        <fgColor theme="1" tint="0.79998168889431442"/>
        <bgColor indexed="64"/>
      </patternFill>
    </fill>
    <fill>
      <patternFill patternType="solid">
        <fgColor rgb="FFE0EFD8"/>
        <bgColor rgb="FF000000"/>
      </patternFill>
    </fill>
    <fill>
      <patternFill patternType="solid">
        <fgColor rgb="FFFFF3CC"/>
        <bgColor rgb="FF000000"/>
      </patternFill>
    </fill>
    <fill>
      <patternFill patternType="solid">
        <fgColor rgb="FFCBCDD3"/>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2" tint="-4.9989318521683403E-2"/>
        <bgColor indexed="64"/>
      </patternFill>
    </fill>
    <fill>
      <patternFill patternType="solid">
        <fgColor rgb="FFCCECFF"/>
        <bgColor indexed="64"/>
      </patternFill>
    </fill>
    <fill>
      <patternFill patternType="solid">
        <fgColor theme="9" tint="-0.499984740745262"/>
        <bgColor indexed="64"/>
      </patternFill>
    </fill>
    <fill>
      <patternFill patternType="solid">
        <fgColor theme="8" tint="0.39997558519241921"/>
        <bgColor indexed="64"/>
      </patternFill>
    </fill>
    <fill>
      <patternFill patternType="solid">
        <fgColor theme="6"/>
        <bgColor indexed="64"/>
      </patternFill>
    </fill>
    <fill>
      <patternFill patternType="solid">
        <fgColor indexed="10"/>
        <bgColor indexed="64"/>
      </patternFill>
    </fill>
  </fills>
  <borders count="75">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right/>
      <top style="thin">
        <color indexed="39"/>
      </top>
      <bottom style="thin">
        <color indexed="39"/>
      </bottom>
      <diagonal/>
    </border>
    <border>
      <left/>
      <right style="thin">
        <color indexed="64"/>
      </right>
      <top style="thin">
        <color indexed="39"/>
      </top>
      <bottom style="thin">
        <color indexed="39"/>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39"/>
      </top>
      <bottom style="thin">
        <color indexed="39"/>
      </bottom>
      <diagonal/>
    </border>
    <border>
      <left/>
      <right style="thin">
        <color indexed="64"/>
      </right>
      <top style="thin">
        <color indexed="39"/>
      </top>
      <bottom/>
      <diagonal/>
    </border>
    <border>
      <left style="thin">
        <color indexed="64"/>
      </left>
      <right style="thin">
        <color indexed="64"/>
      </right>
      <top style="thin">
        <color indexed="39"/>
      </top>
      <bottom/>
      <diagonal/>
    </border>
    <border>
      <left/>
      <right/>
      <top style="thin">
        <color indexed="39"/>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39"/>
      </bottom>
      <diagonal/>
    </border>
    <border>
      <left/>
      <right style="thin">
        <color indexed="64"/>
      </right>
      <top style="thin">
        <color indexed="64"/>
      </top>
      <bottom style="thin">
        <color indexed="39"/>
      </bottom>
      <diagonal/>
    </border>
    <border>
      <left style="thin">
        <color indexed="64"/>
      </left>
      <right style="thin">
        <color indexed="64"/>
      </right>
      <top style="thin">
        <color indexed="64"/>
      </top>
      <bottom style="thin">
        <color indexed="39"/>
      </bottom>
      <diagonal/>
    </border>
    <border>
      <left/>
      <right style="medium">
        <color indexed="64"/>
      </right>
      <top style="thin">
        <color indexed="39"/>
      </top>
      <bottom style="thin">
        <color indexed="39"/>
      </bottom>
      <diagonal/>
    </border>
    <border>
      <left/>
      <right/>
      <top style="thin">
        <color indexed="39"/>
      </top>
      <bottom style="thin">
        <color indexed="64"/>
      </bottom>
      <diagonal/>
    </border>
    <border>
      <left/>
      <right style="medium">
        <color indexed="64"/>
      </right>
      <top style="thin">
        <color indexed="39"/>
      </top>
      <bottom/>
      <diagonal/>
    </border>
    <border>
      <left/>
      <right style="thin">
        <color indexed="64"/>
      </right>
      <top style="thin">
        <color indexed="39"/>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39"/>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39"/>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39"/>
      </bottom>
      <diagonal/>
    </border>
    <border>
      <left/>
      <right style="thin">
        <color indexed="64"/>
      </right>
      <top style="medium">
        <color indexed="64"/>
      </top>
      <bottom style="thin">
        <color indexed="39"/>
      </bottom>
      <diagonal/>
    </border>
    <border>
      <left style="thin">
        <color indexed="64"/>
      </left>
      <right style="thin">
        <color indexed="64"/>
      </right>
      <top style="medium">
        <color indexed="64"/>
      </top>
      <bottom style="thin">
        <color indexed="39"/>
      </bottom>
      <diagonal/>
    </border>
    <border>
      <left/>
      <right/>
      <top style="medium">
        <color indexed="64"/>
      </top>
      <bottom style="thin">
        <color indexed="39"/>
      </bottom>
      <diagonal/>
    </border>
    <border>
      <left/>
      <right style="medium">
        <color indexed="64"/>
      </right>
      <top style="medium">
        <color indexed="64"/>
      </top>
      <bottom style="thin">
        <color indexed="39"/>
      </bottom>
      <diagonal/>
    </border>
    <border>
      <left style="medium">
        <color indexed="64"/>
      </left>
      <right/>
      <top style="thin">
        <color indexed="39"/>
      </top>
      <bottom style="thin">
        <color indexed="39"/>
      </bottom>
      <diagonal/>
    </border>
    <border>
      <left style="medium">
        <color indexed="64"/>
      </left>
      <right/>
      <top style="thin">
        <color indexed="39"/>
      </top>
      <bottom style="thin">
        <color indexed="64"/>
      </bottom>
      <diagonal/>
    </border>
    <border>
      <left/>
      <right style="medium">
        <color indexed="64"/>
      </right>
      <top style="thin">
        <color indexed="39"/>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39"/>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39"/>
      </top>
      <bottom/>
      <diagonal/>
    </border>
    <border>
      <left style="thin">
        <color indexed="64"/>
      </left>
      <right style="thin">
        <color indexed="64"/>
      </right>
      <top style="thin">
        <color indexed="39"/>
      </top>
      <bottom style="medium">
        <color indexed="64"/>
      </bottom>
      <diagonal/>
    </border>
  </borders>
  <cellStyleXfs count="438">
    <xf numFmtId="0" fontId="0" fillId="0" borderId="0"/>
    <xf numFmtId="43" fontId="3" fillId="0" borderId="0"/>
    <xf numFmtId="44" fontId="3" fillId="0" borderId="0"/>
    <xf numFmtId="9" fontId="3" fillId="0" borderId="0"/>
    <xf numFmtId="0" fontId="3" fillId="0" borderId="0"/>
    <xf numFmtId="0" fontId="3" fillId="0" borderId="0"/>
    <xf numFmtId="43" fontId="3" fillId="0" borderId="0"/>
    <xf numFmtId="9" fontId="11" fillId="3" borderId="12"/>
    <xf numFmtId="9" fontId="11" fillId="3" borderId="12"/>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4" fillId="0" borderId="0"/>
    <xf numFmtId="167" fontId="3" fillId="0" borderId="0"/>
    <xf numFmtId="167" fontId="3" fillId="0" borderId="0"/>
    <xf numFmtId="43" fontId="3" fillId="0" borderId="0"/>
    <xf numFmtId="43" fontId="3" fillId="0" borderId="0"/>
    <xf numFmtId="43" fontId="3" fillId="0" borderId="0"/>
    <xf numFmtId="43" fontId="3" fillId="0" borderId="0"/>
    <xf numFmtId="43" fontId="3" fillId="0" borderId="0"/>
    <xf numFmtId="43" fontId="3" fillId="0" borderId="0"/>
    <xf numFmtId="43" fontId="3" fillId="0" borderId="0"/>
    <xf numFmtId="168" fontId="3" fillId="0" borderId="0"/>
    <xf numFmtId="168" fontId="3" fillId="0" borderId="0"/>
    <xf numFmtId="168" fontId="3" fillId="0" borderId="0"/>
    <xf numFmtId="43" fontId="3" fillId="0" borderId="0"/>
    <xf numFmtId="43" fontId="3" fillId="0" borderId="0"/>
    <xf numFmtId="43" fontId="3" fillId="0" borderId="0"/>
    <xf numFmtId="168" fontId="3" fillId="0" borderId="0"/>
    <xf numFmtId="43" fontId="3" fillId="0" borderId="0"/>
    <xf numFmtId="43" fontId="3" fillId="0" borderId="0"/>
    <xf numFmtId="43" fontId="3" fillId="0" borderId="0"/>
    <xf numFmtId="43" fontId="15" fillId="0" borderId="0">
      <alignment vertical="top"/>
    </xf>
    <xf numFmtId="43" fontId="3" fillId="0" borderId="0"/>
    <xf numFmtId="43" fontId="3" fillId="0" borderId="0"/>
    <xf numFmtId="43" fontId="3" fillId="0" borderId="0"/>
    <xf numFmtId="43" fontId="3" fillId="0" borderId="0"/>
    <xf numFmtId="43" fontId="3" fillId="0" borderId="0"/>
    <xf numFmtId="43" fontId="3" fillId="0" borderId="0"/>
    <xf numFmtId="43" fontId="3" fillId="0" borderId="0"/>
    <xf numFmtId="0" fontId="3" fillId="0" borderId="0"/>
    <xf numFmtId="168" fontId="3" fillId="0" borderId="0"/>
    <xf numFmtId="43" fontId="3" fillId="0" borderId="0"/>
    <xf numFmtId="43" fontId="3" fillId="0" borderId="0"/>
    <xf numFmtId="43" fontId="3" fillId="0" borderId="0"/>
    <xf numFmtId="43" fontId="3" fillId="0" borderId="0"/>
    <xf numFmtId="43" fontId="3" fillId="0" borderId="0"/>
    <xf numFmtId="43" fontId="3" fillId="0" borderId="0"/>
    <xf numFmtId="43" fontId="3" fillId="0" borderId="0"/>
    <xf numFmtId="43" fontId="3" fillId="0" borderId="0"/>
    <xf numFmtId="43" fontId="3" fillId="0" borderId="0"/>
    <xf numFmtId="43" fontId="3" fillId="0" borderId="0"/>
    <xf numFmtId="169" fontId="3" fillId="0" borderId="0"/>
    <xf numFmtId="170" fontId="3" fillId="0" borderId="0"/>
    <xf numFmtId="168" fontId="14" fillId="0" borderId="0"/>
    <xf numFmtId="0" fontId="3" fillId="0" borderId="0"/>
    <xf numFmtId="0" fontId="3" fillId="0" borderId="0"/>
    <xf numFmtId="168" fontId="3" fillId="0" borderId="0"/>
    <xf numFmtId="43" fontId="3" fillId="0" borderId="0"/>
    <xf numFmtId="43" fontId="3" fillId="0" borderId="0"/>
    <xf numFmtId="43" fontId="3" fillId="0" borderId="0"/>
    <xf numFmtId="43" fontId="3" fillId="0" borderId="0"/>
    <xf numFmtId="43" fontId="3" fillId="0" borderId="0"/>
    <xf numFmtId="168" fontId="3" fillId="0" borderId="0"/>
    <xf numFmtId="43" fontId="3" fillId="0" borderId="0"/>
    <xf numFmtId="43" fontId="3" fillId="0" borderId="0"/>
    <xf numFmtId="43" fontId="3" fillId="0" borderId="0"/>
    <xf numFmtId="168" fontId="3" fillId="0" borderId="0"/>
    <xf numFmtId="170" fontId="3" fillId="0" borderId="0"/>
    <xf numFmtId="43" fontId="15" fillId="0" borderId="0">
      <alignment vertical="top"/>
    </xf>
    <xf numFmtId="43" fontId="3" fillId="0" borderId="0"/>
    <xf numFmtId="43" fontId="3" fillId="0" borderId="0"/>
    <xf numFmtId="43" fontId="3" fillId="0" borderId="0"/>
    <xf numFmtId="168" fontId="3" fillId="0" borderId="0"/>
    <xf numFmtId="168" fontId="3" fillId="0" borderId="0"/>
    <xf numFmtId="43" fontId="3" fillId="0" borderId="0"/>
    <xf numFmtId="43" fontId="3" fillId="0" borderId="0"/>
    <xf numFmtId="43" fontId="3" fillId="0" borderId="0"/>
    <xf numFmtId="43" fontId="3" fillId="0" borderId="0"/>
    <xf numFmtId="168" fontId="3" fillId="0" borderId="0"/>
    <xf numFmtId="168" fontId="3" fillId="0" borderId="0"/>
    <xf numFmtId="43" fontId="3" fillId="0" borderId="0"/>
    <xf numFmtId="43" fontId="3" fillId="0" borderId="0"/>
    <xf numFmtId="43" fontId="3" fillId="0" borderId="0"/>
    <xf numFmtId="43" fontId="14" fillId="0" borderId="0"/>
    <xf numFmtId="43" fontId="15" fillId="0" borderId="0">
      <alignment vertical="top"/>
    </xf>
    <xf numFmtId="43" fontId="3" fillId="0" borderId="0"/>
    <xf numFmtId="43" fontId="3" fillId="0" borderId="0"/>
    <xf numFmtId="43" fontId="15" fillId="0" borderId="0">
      <alignment vertical="top"/>
    </xf>
    <xf numFmtId="43" fontId="3" fillId="0" borderId="0"/>
    <xf numFmtId="43" fontId="15" fillId="0" borderId="0">
      <alignment vertical="top"/>
    </xf>
    <xf numFmtId="43" fontId="3" fillId="0" borderId="0"/>
    <xf numFmtId="168" fontId="3" fillId="0" borderId="0"/>
    <xf numFmtId="43" fontId="3" fillId="0" borderId="0"/>
    <xf numFmtId="43" fontId="3" fillId="0" borderId="0"/>
    <xf numFmtId="43" fontId="3" fillId="0" borderId="0"/>
    <xf numFmtId="43" fontId="3" fillId="0" borderId="0"/>
    <xf numFmtId="43" fontId="3" fillId="0" borderId="0"/>
    <xf numFmtId="43" fontId="3" fillId="0" borderId="0"/>
    <xf numFmtId="43" fontId="3" fillId="0" borderId="0"/>
    <xf numFmtId="43" fontId="3" fillId="0" borderId="0"/>
    <xf numFmtId="43" fontId="3" fillId="0" borderId="0"/>
    <xf numFmtId="43" fontId="3" fillId="0" borderId="0"/>
    <xf numFmtId="43" fontId="3" fillId="0" borderId="0"/>
    <xf numFmtId="43" fontId="14" fillId="0" borderId="0"/>
    <xf numFmtId="43" fontId="3" fillId="0" borderId="0"/>
    <xf numFmtId="168" fontId="3" fillId="0" borderId="0"/>
    <xf numFmtId="43" fontId="15" fillId="0" borderId="0">
      <alignment vertical="top"/>
    </xf>
    <xf numFmtId="43" fontId="15" fillId="0" borderId="0">
      <alignment vertical="top"/>
    </xf>
    <xf numFmtId="43" fontId="3" fillId="0" borderId="0"/>
    <xf numFmtId="43" fontId="3" fillId="0" borderId="0"/>
    <xf numFmtId="43" fontId="3" fillId="0" borderId="0"/>
    <xf numFmtId="43" fontId="3" fillId="0" borderId="0"/>
    <xf numFmtId="43" fontId="3" fillId="0" borderId="0"/>
    <xf numFmtId="43" fontId="3" fillId="0" borderId="0"/>
    <xf numFmtId="168" fontId="3" fillId="0" borderId="0"/>
    <xf numFmtId="43" fontId="3" fillId="0" borderId="0"/>
    <xf numFmtId="43" fontId="3" fillId="0" borderId="0"/>
    <xf numFmtId="43" fontId="3" fillId="0" borderId="0"/>
    <xf numFmtId="43" fontId="14" fillId="0" borderId="0"/>
    <xf numFmtId="43" fontId="14" fillId="0" borderId="0"/>
    <xf numFmtId="43" fontId="3" fillId="0" borderId="0"/>
    <xf numFmtId="43" fontId="14" fillId="0" borderId="0"/>
    <xf numFmtId="43" fontId="3" fillId="0" borderId="0"/>
    <xf numFmtId="43" fontId="3" fillId="0" borderId="0"/>
    <xf numFmtId="43" fontId="3" fillId="0" borderId="0"/>
    <xf numFmtId="3" fontId="3" fillId="4" borderId="0"/>
    <xf numFmtId="0" fontId="16" fillId="0" borderId="0"/>
    <xf numFmtId="0" fontId="17" fillId="0" borderId="0"/>
    <xf numFmtId="3" fontId="3" fillId="4" borderId="0"/>
    <xf numFmtId="0" fontId="16" fillId="0" borderId="0"/>
    <xf numFmtId="5" fontId="17" fillId="0" borderId="0"/>
    <xf numFmtId="0" fontId="17" fillId="0" borderId="0"/>
    <xf numFmtId="44" fontId="3" fillId="0" borderId="0"/>
    <xf numFmtId="44" fontId="3" fillId="0" borderId="0"/>
    <xf numFmtId="44" fontId="3" fillId="0" borderId="0"/>
    <xf numFmtId="44" fontId="3" fillId="0" borderId="0"/>
    <xf numFmtId="44" fontId="3" fillId="0" borderId="0"/>
    <xf numFmtId="44" fontId="3" fillId="0" borderId="0"/>
    <xf numFmtId="44" fontId="3" fillId="0" borderId="0"/>
    <xf numFmtId="44" fontId="15" fillId="0" borderId="0">
      <alignment vertical="top"/>
    </xf>
    <xf numFmtId="44" fontId="3" fillId="0" borderId="0"/>
    <xf numFmtId="44" fontId="15" fillId="0" borderId="0">
      <alignment vertical="top"/>
    </xf>
    <xf numFmtId="0" fontId="18" fillId="0" borderId="0">
      <protection locked="0"/>
    </xf>
    <xf numFmtId="171" fontId="19" fillId="0" borderId="0"/>
    <xf numFmtId="172" fontId="19" fillId="0" borderId="0"/>
    <xf numFmtId="0" fontId="20" fillId="0" borderId="0">
      <protection locked="0"/>
    </xf>
    <xf numFmtId="0" fontId="20" fillId="0" borderId="0">
      <protection locked="0"/>
    </xf>
    <xf numFmtId="173" fontId="3" fillId="0" borderId="0"/>
    <xf numFmtId="173" fontId="3" fillId="0" borderId="0"/>
    <xf numFmtId="0" fontId="14" fillId="0" borderId="0"/>
    <xf numFmtId="0" fontId="21" fillId="0" borderId="0"/>
    <xf numFmtId="0" fontId="8" fillId="0" borderId="0"/>
    <xf numFmtId="0" fontId="22" fillId="0" borderId="0"/>
    <xf numFmtId="0" fontId="22" fillId="0" borderId="0"/>
    <xf numFmtId="0" fontId="23" fillId="0" borderId="0"/>
    <xf numFmtId="0" fontId="3" fillId="0" borderId="0"/>
    <xf numFmtId="0" fontId="3" fillId="0" borderId="0"/>
    <xf numFmtId="0" fontId="3" fillId="0" borderId="0"/>
    <xf numFmtId="0" fontId="24" fillId="0" borderId="0"/>
    <xf numFmtId="0" fontId="18" fillId="0" borderId="0">
      <protection locked="0"/>
    </xf>
    <xf numFmtId="0" fontId="18" fillId="0" borderId="0">
      <protection locked="0"/>
    </xf>
    <xf numFmtId="174" fontId="25" fillId="0" borderId="0"/>
    <xf numFmtId="175" fontId="25" fillId="0" borderId="0"/>
    <xf numFmtId="176" fontId="25" fillId="0" borderId="0"/>
    <xf numFmtId="38" fontId="8" fillId="5" borderId="0"/>
    <xf numFmtId="0" fontId="26" fillId="0" borderId="0">
      <alignment horizontal="left"/>
    </xf>
    <xf numFmtId="0" fontId="7" fillId="0" borderId="9">
      <alignment horizontal="left" vertical="center"/>
    </xf>
    <xf numFmtId="0" fontId="7" fillId="0" borderId="22">
      <alignment horizontal="left" vertical="center"/>
    </xf>
    <xf numFmtId="0" fontId="7" fillId="0" borderId="0"/>
    <xf numFmtId="0" fontId="6" fillId="0" borderId="0">
      <alignment vertical="top"/>
      <protection locked="0"/>
    </xf>
    <xf numFmtId="10" fontId="8" fillId="2" borderId="12"/>
    <xf numFmtId="177" fontId="3" fillId="6" borderId="25">
      <protection locked="0"/>
    </xf>
    <xf numFmtId="178" fontId="3" fillId="0" borderId="0"/>
    <xf numFmtId="179" fontId="3" fillId="0" borderId="0"/>
    <xf numFmtId="168" fontId="3" fillId="0" borderId="0"/>
    <xf numFmtId="168" fontId="3" fillId="0" borderId="0"/>
    <xf numFmtId="43" fontId="3" fillId="0" borderId="0"/>
    <xf numFmtId="43" fontId="3" fillId="0" borderId="0"/>
    <xf numFmtId="43" fontId="3" fillId="0" borderId="0"/>
    <xf numFmtId="0" fontId="27" fillId="0" borderId="10"/>
    <xf numFmtId="180" fontId="3" fillId="0" borderId="0"/>
    <xf numFmtId="181" fontId="3" fillId="0" borderId="0"/>
    <xf numFmtId="0" fontId="18" fillId="0" borderId="0">
      <protection locked="0"/>
    </xf>
    <xf numFmtId="37" fontId="28"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5" fillId="0" borderId="0">
      <alignment vertical="top"/>
    </xf>
    <xf numFmtId="0" fontId="15" fillId="0" borderId="0">
      <alignment vertical="top"/>
    </xf>
    <xf numFmtId="0" fontId="3" fillId="0" borderId="0"/>
    <xf numFmtId="0" fontId="15" fillId="0" borderId="0">
      <alignment vertical="top"/>
    </xf>
    <xf numFmtId="0" fontId="3" fillId="0" borderId="0"/>
    <xf numFmtId="0" fontId="3" fillId="0" borderId="0"/>
    <xf numFmtId="0" fontId="15"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30"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3" fillId="0" borderId="0">
      <alignment vertical="top"/>
    </xf>
    <xf numFmtId="0" fontId="3" fillId="0" borderId="0"/>
    <xf numFmtId="0" fontId="15"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5"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15" fillId="0" borderId="0">
      <alignment vertical="top"/>
    </xf>
    <xf numFmtId="0" fontId="3" fillId="0" borderId="0"/>
    <xf numFmtId="0" fontId="3" fillId="0" borderId="0"/>
    <xf numFmtId="0" fontId="3" fillId="0" borderId="0"/>
    <xf numFmtId="0" fontId="3" fillId="0" borderId="0"/>
    <xf numFmtId="0" fontId="14" fillId="0" borderId="0"/>
    <xf numFmtId="0" fontId="14" fillId="0" borderId="0"/>
    <xf numFmtId="0" fontId="15" fillId="0" borderId="0">
      <alignment vertical="top"/>
    </xf>
    <xf numFmtId="0" fontId="15"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 fillId="0" borderId="0"/>
    <xf numFmtId="0" fontId="15" fillId="0" borderId="0">
      <alignment vertical="top"/>
    </xf>
    <xf numFmtId="0" fontId="3" fillId="0" borderId="0"/>
    <xf numFmtId="0" fontId="3" fillId="0" borderId="0"/>
    <xf numFmtId="0" fontId="15" fillId="0" borderId="0">
      <alignment vertical="top"/>
    </xf>
    <xf numFmtId="0" fontId="15" fillId="0" borderId="0">
      <alignment vertical="top"/>
    </xf>
    <xf numFmtId="0" fontId="3" fillId="0" borderId="0"/>
    <xf numFmtId="0" fontId="3" fillId="0" borderId="0"/>
    <xf numFmtId="0" fontId="14" fillId="0" borderId="0"/>
    <xf numFmtId="0" fontId="15" fillId="0" borderId="0">
      <alignment vertical="top"/>
    </xf>
    <xf numFmtId="0" fontId="14" fillId="0" borderId="0"/>
    <xf numFmtId="0" fontId="14" fillId="0" borderId="0"/>
    <xf numFmtId="0" fontId="3" fillId="0" borderId="0"/>
    <xf numFmtId="0" fontId="15" fillId="0" borderId="0">
      <alignment vertical="top"/>
    </xf>
    <xf numFmtId="0" fontId="3" fillId="0" borderId="0"/>
    <xf numFmtId="0" fontId="15" fillId="0" borderId="0">
      <alignment vertical="top"/>
    </xf>
    <xf numFmtId="0" fontId="3" fillId="0" borderId="0"/>
    <xf numFmtId="0" fontId="3" fillId="0" borderId="0"/>
    <xf numFmtId="0" fontId="3" fillId="0" borderId="0"/>
    <xf numFmtId="0" fontId="14" fillId="0" borderId="0"/>
    <xf numFmtId="0" fontId="14" fillId="0" borderId="0"/>
    <xf numFmtId="0" fontId="3" fillId="0" borderId="0"/>
    <xf numFmtId="0" fontId="14" fillId="0" borderId="0"/>
    <xf numFmtId="0" fontId="15" fillId="0" borderId="0">
      <alignment vertical="top"/>
    </xf>
    <xf numFmtId="0" fontId="15"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3" fillId="0" borderId="0"/>
    <xf numFmtId="0" fontId="14" fillId="0" borderId="0"/>
    <xf numFmtId="0" fontId="15" fillId="0" borderId="0">
      <alignment vertical="top"/>
    </xf>
    <xf numFmtId="0" fontId="15" fillId="0" borderId="0">
      <alignment vertical="top"/>
    </xf>
    <xf numFmtId="0" fontId="3" fillId="0" borderId="0"/>
    <xf numFmtId="0" fontId="3" fillId="0" borderId="0"/>
    <xf numFmtId="0" fontId="3" fillId="0" borderId="0"/>
    <xf numFmtId="0" fontId="15" fillId="0" borderId="0">
      <alignment vertical="top"/>
    </xf>
    <xf numFmtId="0" fontId="3" fillId="0" borderId="0"/>
    <xf numFmtId="0" fontId="3" fillId="0" borderId="0"/>
    <xf numFmtId="0" fontId="17" fillId="0" borderId="0"/>
    <xf numFmtId="0" fontId="19" fillId="0" borderId="0"/>
    <xf numFmtId="0" fontId="3" fillId="7" borderId="26"/>
    <xf numFmtId="0" fontId="3" fillId="7" borderId="26"/>
    <xf numFmtId="0" fontId="14" fillId="7" borderId="26"/>
    <xf numFmtId="10"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15" fillId="0" borderId="0">
      <alignment vertical="top"/>
    </xf>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15" fillId="0" borderId="0">
      <alignment vertical="top"/>
    </xf>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14"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15" fillId="0" borderId="0">
      <alignment vertical="top"/>
    </xf>
    <xf numFmtId="9" fontId="15" fillId="0" borderId="0">
      <alignment vertical="top"/>
    </xf>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3" fillId="0" borderId="0"/>
    <xf numFmtId="9" fontId="15" fillId="0" borderId="0">
      <alignment vertical="top"/>
    </xf>
    <xf numFmtId="9" fontId="3" fillId="0" borderId="0"/>
    <xf numFmtId="9" fontId="3" fillId="0" borderId="0"/>
    <xf numFmtId="0" fontId="18" fillId="0" borderId="0">
      <protection locked="0"/>
    </xf>
    <xf numFmtId="9" fontId="3" fillId="0" borderId="0"/>
    <xf numFmtId="9" fontId="3" fillId="0" borderId="0"/>
    <xf numFmtId="9" fontId="3" fillId="0" borderId="0"/>
    <xf numFmtId="38" fontId="31" fillId="0" borderId="0"/>
    <xf numFmtId="1" fontId="32" fillId="0" borderId="0">
      <alignment horizontal="left"/>
    </xf>
    <xf numFmtId="0" fontId="15" fillId="0" borderId="0">
      <alignment vertical="top"/>
    </xf>
    <xf numFmtId="0" fontId="15" fillId="0" borderId="0"/>
    <xf numFmtId="0" fontId="33" fillId="8" borderId="0"/>
    <xf numFmtId="0" fontId="34" fillId="0" borderId="0"/>
    <xf numFmtId="0" fontId="35" fillId="0" borderId="0"/>
    <xf numFmtId="0" fontId="36" fillId="0" borderId="0"/>
    <xf numFmtId="0" fontId="37" fillId="0" borderId="0"/>
    <xf numFmtId="0" fontId="27" fillId="0" borderId="0"/>
    <xf numFmtId="0" fontId="38" fillId="0" borderId="3"/>
    <xf numFmtId="182" fontId="19" fillId="0" borderId="0"/>
    <xf numFmtId="183" fontId="19"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3" fillId="0" borderId="0"/>
    <xf numFmtId="0" fontId="2" fillId="0" borderId="0"/>
    <xf numFmtId="44" fontId="2" fillId="0" borderId="0"/>
    <xf numFmtId="0" fontId="2" fillId="0" borderId="0"/>
    <xf numFmtId="44" fontId="2" fillId="0" borderId="0"/>
    <xf numFmtId="0" fontId="2" fillId="0" borderId="0"/>
    <xf numFmtId="44" fontId="2" fillId="0" borderId="0"/>
    <xf numFmtId="43" fontId="2" fillId="0" borderId="0"/>
  </cellStyleXfs>
  <cellXfs count="311">
    <xf numFmtId="0" fontId="0" fillId="0" borderId="0" xfId="0"/>
    <xf numFmtId="0" fontId="3" fillId="0" borderId="0" xfId="0" applyFont="1"/>
    <xf numFmtId="0" fontId="4" fillId="0" borderId="0" xfId="0" applyFont="1"/>
    <xf numFmtId="0" fontId="5" fillId="0" borderId="0" xfId="0" applyFont="1"/>
    <xf numFmtId="43" fontId="3" fillId="0" borderId="0" xfId="1"/>
    <xf numFmtId="0" fontId="43" fillId="0" borderId="0" xfId="288" applyFont="1"/>
    <xf numFmtId="0" fontId="7" fillId="0" borderId="0" xfId="288" applyFont="1" applyAlignment="1">
      <alignment wrapText="1"/>
    </xf>
    <xf numFmtId="0" fontId="7" fillId="0" borderId="0" xfId="288" applyFont="1"/>
    <xf numFmtId="0" fontId="3" fillId="0" borderId="0" xfId="288"/>
    <xf numFmtId="0" fontId="7" fillId="11" borderId="0" xfId="298" applyFont="1" applyFill="1"/>
    <xf numFmtId="0" fontId="10" fillId="11" borderId="0" xfId="298" applyFont="1" applyFill="1"/>
    <xf numFmtId="0" fontId="44" fillId="11" borderId="0" xfId="298" applyFont="1" applyFill="1"/>
    <xf numFmtId="0" fontId="44" fillId="0" borderId="0" xfId="298" applyFont="1"/>
    <xf numFmtId="0" fontId="3" fillId="0" borderId="0" xfId="245" applyAlignment="1"/>
    <xf numFmtId="0" fontId="45" fillId="11" borderId="0" xfId="298" applyFont="1" applyFill="1" applyAlignment="1">
      <alignment vertical="center"/>
    </xf>
    <xf numFmtId="0" fontId="10" fillId="11" borderId="0" xfId="298" applyFont="1" applyFill="1" applyAlignment="1">
      <alignment vertical="center"/>
    </xf>
    <xf numFmtId="0" fontId="44" fillId="11" borderId="0" xfId="298" applyFont="1" applyFill="1" applyAlignment="1">
      <alignment vertical="center"/>
    </xf>
    <xf numFmtId="0" fontId="44" fillId="0" borderId="0" xfId="298" applyFont="1" applyAlignment="1">
      <alignment vertical="center"/>
    </xf>
    <xf numFmtId="0" fontId="3" fillId="0" borderId="0" xfId="245" applyAlignment="1">
      <alignment vertical="center"/>
    </xf>
    <xf numFmtId="0" fontId="10" fillId="0" borderId="0" xfId="298" applyFont="1"/>
    <xf numFmtId="0" fontId="5" fillId="13" borderId="24" xfId="288" applyFont="1" applyFill="1" applyBorder="1" applyAlignment="1">
      <alignment horizontal="center" vertical="center" wrapText="1"/>
    </xf>
    <xf numFmtId="0" fontId="3" fillId="0" borderId="0" xfId="288" applyAlignment="1">
      <alignment vertical="center"/>
    </xf>
    <xf numFmtId="0" fontId="5" fillId="13" borderId="12" xfId="288" applyFont="1" applyFill="1" applyBorder="1" applyAlignment="1">
      <alignment horizontal="center" vertical="center" wrapText="1"/>
    </xf>
    <xf numFmtId="0" fontId="5" fillId="13" borderId="5" xfId="288" applyFont="1" applyFill="1" applyBorder="1" applyAlignment="1">
      <alignment horizontal="center" wrapText="1"/>
    </xf>
    <xf numFmtId="0" fontId="10" fillId="0" borderId="12" xfId="288" quotePrefix="1" applyFont="1" applyBorder="1" applyAlignment="1">
      <alignment horizontal="left" wrapText="1"/>
    </xf>
    <xf numFmtId="0" fontId="10" fillId="0" borderId="11" xfId="288" quotePrefix="1" applyFont="1" applyBorder="1" applyAlignment="1">
      <alignment horizontal="left"/>
    </xf>
    <xf numFmtId="0" fontId="10" fillId="11" borderId="0" xfId="288" applyFont="1" applyFill="1"/>
    <xf numFmtId="0" fontId="3" fillId="11" borderId="0" xfId="288" applyFill="1"/>
    <xf numFmtId="0" fontId="7" fillId="11" borderId="0" xfId="288" applyFont="1" applyFill="1"/>
    <xf numFmtId="0" fontId="10" fillId="0" borderId="12" xfId="288" applyFont="1" applyBorder="1"/>
    <xf numFmtId="0" fontId="3" fillId="0" borderId="0" xfId="288" applyAlignment="1">
      <alignment wrapText="1"/>
    </xf>
    <xf numFmtId="0" fontId="43" fillId="0" borderId="0" xfId="298" applyFont="1"/>
    <xf numFmtId="0" fontId="7" fillId="0" borderId="0" xfId="290" applyFont="1" applyAlignment="1">
      <alignment wrapText="1"/>
    </xf>
    <xf numFmtId="0" fontId="7" fillId="0" borderId="0" xfId="290" applyFont="1"/>
    <xf numFmtId="0" fontId="3" fillId="0" borderId="0" xfId="290"/>
    <xf numFmtId="0" fontId="5" fillId="11" borderId="0" xfId="298" applyFont="1" applyFill="1" applyAlignment="1">
      <alignment horizontal="left" indent="2"/>
    </xf>
    <xf numFmtId="0" fontId="10" fillId="11" borderId="0" xfId="298" applyFont="1" applyFill="1" applyAlignment="1">
      <alignment horizontal="left" indent="1"/>
    </xf>
    <xf numFmtId="0" fontId="44" fillId="0" borderId="0" xfId="298" applyFont="1" applyAlignment="1">
      <alignment horizontal="left" indent="1"/>
    </xf>
    <xf numFmtId="0" fontId="44" fillId="0" borderId="12" xfId="298" applyFont="1" applyBorder="1" applyAlignment="1">
      <alignment horizontal="left"/>
    </xf>
    <xf numFmtId="0" fontId="44" fillId="0" borderId="12" xfId="298" applyFont="1" applyBorder="1"/>
    <xf numFmtId="0" fontId="44" fillId="0" borderId="12" xfId="298" applyFont="1" applyBorder="1" applyAlignment="1">
      <alignment horizontal="center"/>
    </xf>
    <xf numFmtId="0" fontId="3" fillId="0" borderId="0" xfId="302"/>
    <xf numFmtId="0" fontId="10" fillId="0" borderId="0" xfId="288" applyFont="1" applyAlignment="1">
      <alignment horizontal="left" wrapText="1"/>
    </xf>
    <xf numFmtId="0" fontId="48" fillId="0" borderId="0" xfId="302" applyFont="1"/>
    <xf numFmtId="0" fontId="10" fillId="0" borderId="11" xfId="288" applyFont="1" applyBorder="1" applyAlignment="1">
      <alignment horizontal="left"/>
    </xf>
    <xf numFmtId="0" fontId="3" fillId="0" borderId="0" xfId="302" applyAlignment="1">
      <alignment horizontal="left" indent="1"/>
    </xf>
    <xf numFmtId="0" fontId="4" fillId="13" borderId="17" xfId="302" applyFont="1" applyFill="1" applyBorder="1" applyAlignment="1">
      <alignment horizontal="center" wrapText="1"/>
    </xf>
    <xf numFmtId="0" fontId="4" fillId="13" borderId="4" xfId="302" applyFont="1" applyFill="1" applyBorder="1" applyAlignment="1">
      <alignment horizontal="center" wrapText="1"/>
    </xf>
    <xf numFmtId="0" fontId="4" fillId="13" borderId="21" xfId="302" applyFont="1" applyFill="1" applyBorder="1" applyAlignment="1">
      <alignment horizontal="center" wrapText="1"/>
    </xf>
    <xf numFmtId="0" fontId="4" fillId="0" borderId="6" xfId="302" applyFont="1" applyBorder="1" applyAlignment="1">
      <alignment horizontal="center" wrapText="1"/>
    </xf>
    <xf numFmtId="0" fontId="4" fillId="0" borderId="7" xfId="302" applyFont="1" applyBorder="1" applyAlignment="1">
      <alignment horizontal="center" wrapText="1"/>
    </xf>
    <xf numFmtId="0" fontId="4" fillId="0" borderId="15" xfId="302" applyFont="1" applyBorder="1" applyAlignment="1">
      <alignment horizontal="center" wrapText="1"/>
    </xf>
    <xf numFmtId="0" fontId="3" fillId="0" borderId="20" xfId="302" applyBorder="1" applyAlignment="1">
      <alignment horizontal="left"/>
    </xf>
    <xf numFmtId="0" fontId="3" fillId="0" borderId="0" xfId="302" applyAlignment="1">
      <alignment horizontal="left"/>
    </xf>
    <xf numFmtId="0" fontId="3" fillId="0" borderId="19" xfId="302" applyBorder="1"/>
    <xf numFmtId="0" fontId="3" fillId="0" borderId="13" xfId="302" applyBorder="1" applyAlignment="1">
      <alignment horizontal="left"/>
    </xf>
    <xf numFmtId="0" fontId="3" fillId="0" borderId="10" xfId="302" applyBorder="1" applyAlignment="1">
      <alignment horizontal="left"/>
    </xf>
    <xf numFmtId="0" fontId="3" fillId="0" borderId="14" xfId="302" applyBorder="1"/>
    <xf numFmtId="0" fontId="4" fillId="0" borderId="0" xfId="302" applyFont="1"/>
    <xf numFmtId="0" fontId="49" fillId="12" borderId="0" xfId="302" applyFont="1" applyFill="1" applyAlignment="1">
      <alignment horizontal="center" wrapText="1"/>
    </xf>
    <xf numFmtId="0" fontId="3" fillId="12" borderId="0" xfId="302" applyFill="1" applyAlignment="1">
      <alignment horizontal="center" wrapText="1"/>
    </xf>
    <xf numFmtId="0" fontId="4" fillId="13" borderId="4" xfId="302" applyFont="1" applyFill="1" applyBorder="1" applyAlignment="1">
      <alignment horizontal="left" wrapText="1"/>
    </xf>
    <xf numFmtId="0" fontId="4" fillId="13" borderId="7" xfId="302" applyFont="1" applyFill="1" applyBorder="1" applyAlignment="1">
      <alignment horizontal="center" wrapText="1"/>
    </xf>
    <xf numFmtId="0" fontId="42" fillId="0" borderId="10" xfId="302" applyFont="1" applyBorder="1"/>
    <xf numFmtId="0" fontId="4" fillId="0" borderId="0" xfId="302" applyFont="1" applyAlignment="1">
      <alignment horizontal="center" wrapText="1"/>
    </xf>
    <xf numFmtId="0" fontId="4" fillId="0" borderId="3" xfId="302" applyFont="1" applyBorder="1" applyAlignment="1">
      <alignment horizontal="center" wrapText="1"/>
    </xf>
    <xf numFmtId="0" fontId="3" fillId="0" borderId="3" xfId="302" applyBorder="1" applyAlignment="1">
      <alignment horizontal="left"/>
    </xf>
    <xf numFmtId="0" fontId="3" fillId="0" borderId="3" xfId="302" applyBorder="1"/>
    <xf numFmtId="14" fontId="3" fillId="0" borderId="0" xfId="302" applyNumberFormat="1"/>
    <xf numFmtId="49" fontId="10" fillId="0" borderId="12" xfId="288" quotePrefix="1" applyNumberFormat="1" applyFont="1" applyBorder="1" applyAlignment="1">
      <alignment horizontal="left"/>
    </xf>
    <xf numFmtId="49" fontId="10" fillId="0" borderId="0" xfId="288" quotePrefix="1" applyNumberFormat="1" applyFont="1" applyAlignment="1">
      <alignment horizontal="left"/>
    </xf>
    <xf numFmtId="0" fontId="10" fillId="0" borderId="0" xfId="288" quotePrefix="1" applyFont="1" applyAlignment="1">
      <alignment horizontal="left" wrapText="1"/>
    </xf>
    <xf numFmtId="0" fontId="10" fillId="0" borderId="0" xfId="288" quotePrefix="1" applyFont="1" applyAlignment="1">
      <alignment horizontal="left"/>
    </xf>
    <xf numFmtId="0" fontId="10" fillId="0" borderId="0" xfId="288" applyFont="1"/>
    <xf numFmtId="0" fontId="9" fillId="0" borderId="0" xfId="288" applyFont="1" applyAlignment="1">
      <alignment vertical="top"/>
    </xf>
    <xf numFmtId="0" fontId="51" fillId="0" borderId="0" xfId="288" applyFont="1"/>
    <xf numFmtId="49" fontId="10" fillId="0" borderId="11" xfId="288" quotePrefix="1" applyNumberFormat="1" applyFont="1" applyBorder="1" applyAlignment="1">
      <alignment horizontal="left"/>
    </xf>
    <xf numFmtId="0" fontId="10" fillId="0" borderId="0" xfId="288" applyFont="1" applyAlignment="1">
      <alignment wrapText="1"/>
    </xf>
    <xf numFmtId="0" fontId="5" fillId="13" borderId="12" xfId="288" applyFont="1" applyFill="1" applyBorder="1" applyAlignment="1">
      <alignment horizontal="center" wrapText="1"/>
    </xf>
    <xf numFmtId="0" fontId="10" fillId="0" borderId="12" xfId="288" quotePrefix="1" applyFont="1" applyBorder="1" applyAlignment="1">
      <alignment horizontal="left"/>
    </xf>
    <xf numFmtId="0" fontId="5" fillId="13" borderId="23" xfId="288" applyFont="1" applyFill="1" applyBorder="1" applyAlignment="1">
      <alignment horizontal="center" wrapText="1"/>
    </xf>
    <xf numFmtId="0" fontId="10" fillId="0" borderId="2" xfId="288" quotePrefix="1" applyFont="1" applyBorder="1" applyAlignment="1">
      <alignment horizontal="left"/>
    </xf>
    <xf numFmtId="0" fontId="10" fillId="0" borderId="2" xfId="288" quotePrefix="1" applyFont="1" applyBorder="1" applyAlignment="1">
      <alignment horizontal="left" wrapText="1"/>
    </xf>
    <xf numFmtId="0" fontId="3" fillId="0" borderId="2" xfId="288" applyBorder="1"/>
    <xf numFmtId="0" fontId="5" fillId="13" borderId="1" xfId="288" applyFont="1" applyFill="1" applyBorder="1" applyAlignment="1">
      <alignment horizontal="center" wrapText="1"/>
    </xf>
    <xf numFmtId="0" fontId="10" fillId="11" borderId="0" xfId="300" applyFont="1" applyFill="1"/>
    <xf numFmtId="0" fontId="44" fillId="11" borderId="0" xfId="300" applyFont="1" applyFill="1" applyAlignment="1">
      <alignment horizontal="left" indent="1"/>
    </xf>
    <xf numFmtId="0" fontId="47" fillId="0" borderId="0" xfId="427" applyFont="1"/>
    <xf numFmtId="0" fontId="7" fillId="11" borderId="0" xfId="427" applyFont="1" applyFill="1"/>
    <xf numFmtId="0" fontId="9" fillId="11" borderId="0" xfId="427" applyFont="1" applyFill="1"/>
    <xf numFmtId="0" fontId="50" fillId="0" borderId="0" xfId="427" applyFont="1"/>
    <xf numFmtId="0" fontId="7" fillId="0" borderId="0" xfId="427" applyFont="1"/>
    <xf numFmtId="0" fontId="41" fillId="0" borderId="0" xfId="427" applyFont="1" applyAlignment="1">
      <alignment horizontal="center" vertical="center" wrapText="1"/>
    </xf>
    <xf numFmtId="0" fontId="41" fillId="0" borderId="0" xfId="427" applyFont="1"/>
    <xf numFmtId="0" fontId="1" fillId="0" borderId="0" xfId="427" applyFont="1"/>
    <xf numFmtId="0" fontId="5" fillId="13" borderId="11" xfId="288" applyFont="1" applyFill="1" applyBorder="1" applyAlignment="1">
      <alignment horizontal="center" vertical="center" wrapText="1"/>
    </xf>
    <xf numFmtId="0" fontId="50" fillId="14" borderId="0" xfId="427" applyFont="1" applyFill="1"/>
    <xf numFmtId="0" fontId="50" fillId="15" borderId="0" xfId="427" applyFont="1" applyFill="1"/>
    <xf numFmtId="0" fontId="3" fillId="15" borderId="0" xfId="288" applyFill="1"/>
    <xf numFmtId="0" fontId="3" fillId="14" borderId="0" xfId="288" applyFill="1"/>
    <xf numFmtId="0" fontId="52" fillId="10" borderId="0" xfId="428" applyFont="1" applyFill="1" applyAlignment="1">
      <alignment horizontal="center" vertical="center"/>
    </xf>
    <xf numFmtId="43" fontId="52" fillId="10" borderId="0" xfId="428" applyNumberFormat="1" applyFont="1" applyFill="1" applyAlignment="1">
      <alignment horizontal="center" vertical="center"/>
    </xf>
    <xf numFmtId="0" fontId="41" fillId="0" borderId="0" xfId="428" applyFont="1"/>
    <xf numFmtId="0" fontId="39" fillId="0" borderId="0" xfId="428" applyFont="1" applyAlignment="1">
      <alignment horizontal="left" vertical="center" wrapText="1"/>
    </xf>
    <xf numFmtId="0" fontId="39" fillId="0" borderId="0" xfId="428" applyFont="1" applyAlignment="1">
      <alignment horizontal="center" vertical="center" wrapText="1"/>
    </xf>
    <xf numFmtId="43" fontId="41" fillId="0" borderId="0" xfId="428" applyNumberFormat="1" applyFont="1"/>
    <xf numFmtId="0" fontId="40" fillId="0" borderId="0" xfId="428" applyFont="1" applyAlignment="1">
      <alignment horizontal="left" vertical="center" wrapText="1"/>
    </xf>
    <xf numFmtId="0" fontId="40" fillId="0" borderId="0" xfId="428" applyFont="1" applyAlignment="1">
      <alignment horizontal="center" vertical="center" wrapText="1"/>
    </xf>
    <xf numFmtId="0" fontId="39" fillId="0" borderId="0" xfId="428" applyFont="1" applyAlignment="1">
      <alignment horizontal="left" vertical="center" wrapText="1" indent="1"/>
    </xf>
    <xf numFmtId="43" fontId="52" fillId="0" borderId="0" xfId="428" applyNumberFormat="1" applyFont="1"/>
    <xf numFmtId="0" fontId="41" fillId="0" borderId="0" xfId="428" applyFont="1" applyAlignment="1">
      <alignment horizontal="center" vertical="center"/>
    </xf>
    <xf numFmtId="0" fontId="39" fillId="0" borderId="0" xfId="428" applyFont="1" applyAlignment="1">
      <alignment vertical="center" wrapText="1"/>
    </xf>
    <xf numFmtId="43" fontId="40" fillId="0" borderId="0" xfId="428" applyNumberFormat="1" applyFont="1" applyAlignment="1">
      <alignment horizontal="center" vertical="center" wrapText="1"/>
    </xf>
    <xf numFmtId="43" fontId="39" fillId="0" borderId="0" xfId="428" applyNumberFormat="1" applyFont="1" applyAlignment="1">
      <alignment horizontal="center" vertical="center" wrapText="1"/>
    </xf>
    <xf numFmtId="0" fontId="41" fillId="0" borderId="0" xfId="428" applyFont="1" applyAlignment="1">
      <alignment horizontal="center"/>
    </xf>
    <xf numFmtId="0" fontId="45" fillId="0" borderId="0" xfId="288" applyFont="1"/>
    <xf numFmtId="0" fontId="7" fillId="14" borderId="0" xfId="429" applyFont="1" applyFill="1"/>
    <xf numFmtId="0" fontId="52" fillId="10" borderId="12" xfId="198" applyFont="1" applyFill="1" applyBorder="1" applyAlignment="1">
      <alignment horizontal="center" wrapText="1"/>
    </xf>
    <xf numFmtId="0" fontId="53" fillId="16" borderId="12" xfId="198" applyFont="1" applyFill="1" applyBorder="1" applyAlignment="1">
      <alignment horizontal="center" wrapText="1"/>
    </xf>
    <xf numFmtId="0" fontId="54" fillId="16" borderId="12" xfId="198" applyFont="1" applyFill="1" applyBorder="1" applyAlignment="1">
      <alignment horizontal="center"/>
    </xf>
    <xf numFmtId="43" fontId="53" fillId="16" borderId="12" xfId="1" applyFont="1" applyFill="1" applyBorder="1" applyAlignment="1">
      <alignment horizontal="center" wrapText="1"/>
    </xf>
    <xf numFmtId="0" fontId="52" fillId="0" borderId="12" xfId="430" applyFont="1" applyBorder="1" applyAlignment="1">
      <alignment vertical="center"/>
    </xf>
    <xf numFmtId="43" fontId="41" fillId="0" borderId="12" xfId="428" applyNumberFormat="1" applyFont="1" applyBorder="1"/>
    <xf numFmtId="0" fontId="41" fillId="0" borderId="12" xfId="428" applyFont="1" applyBorder="1"/>
    <xf numFmtId="0" fontId="55" fillId="0" borderId="12" xfId="428" applyFont="1" applyBorder="1"/>
    <xf numFmtId="43" fontId="55" fillId="0" borderId="12" xfId="428" applyNumberFormat="1" applyFont="1" applyBorder="1"/>
    <xf numFmtId="0" fontId="52" fillId="0" borderId="0" xfId="430" applyFont="1" applyAlignment="1">
      <alignment vertical="center"/>
    </xf>
    <xf numFmtId="0" fontId="55" fillId="0" borderId="0" xfId="428" applyFont="1"/>
    <xf numFmtId="0" fontId="7" fillId="11" borderId="0" xfId="429" applyFont="1" applyFill="1"/>
    <xf numFmtId="0" fontId="9" fillId="11" borderId="0" xfId="429" applyFont="1" applyFill="1"/>
    <xf numFmtId="0" fontId="3" fillId="0" borderId="0" xfId="288" applyAlignment="1">
      <alignment horizontal="center" vertical="center"/>
    </xf>
    <xf numFmtId="0" fontId="5" fillId="13" borderId="5" xfId="288" applyFont="1" applyFill="1" applyBorder="1" applyAlignment="1">
      <alignment horizontal="center" vertical="center" wrapText="1"/>
    </xf>
    <xf numFmtId="0" fontId="45" fillId="13" borderId="12" xfId="288" applyFont="1" applyFill="1" applyBorder="1" applyAlignment="1">
      <alignment horizontal="center" vertical="center" wrapText="1"/>
    </xf>
    <xf numFmtId="164" fontId="10" fillId="0" borderId="12" xfId="288" quotePrefix="1" applyNumberFormat="1" applyFont="1" applyBorder="1" applyAlignment="1">
      <alignment horizontal="left"/>
    </xf>
    <xf numFmtId="0" fontId="3" fillId="0" borderId="0" xfId="288" applyAlignment="1">
      <alignment horizontal="left"/>
    </xf>
    <xf numFmtId="43" fontId="4" fillId="0" borderId="12" xfId="1" applyFont="1" applyBorder="1" applyAlignment="1">
      <alignment horizontal="left"/>
    </xf>
    <xf numFmtId="43" fontId="3" fillId="0" borderId="12" xfId="1" applyBorder="1" applyAlignment="1">
      <alignment horizontal="left"/>
    </xf>
    <xf numFmtId="43" fontId="3" fillId="0" borderId="12" xfId="288" applyNumberFormat="1" applyBorder="1" applyAlignment="1">
      <alignment horizontal="left"/>
    </xf>
    <xf numFmtId="43" fontId="3" fillId="0" borderId="12" xfId="288" quotePrefix="1" applyNumberFormat="1" applyBorder="1" applyAlignment="1">
      <alignment horizontal="left"/>
    </xf>
    <xf numFmtId="0" fontId="10" fillId="0" borderId="0" xfId="288" quotePrefix="1" applyFont="1"/>
    <xf numFmtId="0" fontId="56" fillId="0" borderId="0" xfId="288" applyFont="1"/>
    <xf numFmtId="0" fontId="57" fillId="11" borderId="0" xfId="300" applyFont="1" applyFill="1" applyAlignment="1">
      <alignment horizontal="left" indent="1"/>
    </xf>
    <xf numFmtId="0" fontId="5" fillId="17" borderId="12" xfId="0" applyFont="1" applyFill="1" applyBorder="1" applyAlignment="1">
      <alignment horizontal="left" wrapText="1"/>
    </xf>
    <xf numFmtId="0" fontId="10" fillId="17" borderId="12" xfId="0" applyFont="1" applyFill="1" applyBorder="1" applyAlignment="1">
      <alignment horizontal="left" wrapText="1"/>
    </xf>
    <xf numFmtId="0" fontId="3" fillId="0" borderId="33" xfId="0" applyFont="1" applyBorder="1"/>
    <xf numFmtId="41" fontId="3" fillId="0" borderId="27" xfId="1" applyNumberFormat="1" applyBorder="1"/>
    <xf numFmtId="41" fontId="3" fillId="0" borderId="36" xfId="1" applyNumberFormat="1" applyBorder="1"/>
    <xf numFmtId="165" fontId="0" fillId="0" borderId="0" xfId="2" applyNumberFormat="1" applyFont="1"/>
    <xf numFmtId="41" fontId="0" fillId="0" borderId="0" xfId="0" applyNumberFormat="1"/>
    <xf numFmtId="0" fontId="0" fillId="0" borderId="20" xfId="0" applyBorder="1"/>
    <xf numFmtId="0" fontId="3" fillId="0" borderId="24" xfId="0" applyFont="1" applyBorder="1"/>
    <xf numFmtId="0" fontId="61" fillId="18" borderId="41" xfId="0" applyFont="1" applyFill="1" applyBorder="1"/>
    <xf numFmtId="0" fontId="61" fillId="18" borderId="42" xfId="0" applyFont="1" applyFill="1" applyBorder="1"/>
    <xf numFmtId="0" fontId="61" fillId="18" borderId="43" xfId="0" applyFont="1" applyFill="1" applyBorder="1"/>
    <xf numFmtId="165" fontId="61" fillId="18" borderId="41" xfId="2" applyNumberFormat="1" applyFont="1" applyFill="1" applyBorder="1" applyAlignment="1">
      <alignment wrapText="1"/>
    </xf>
    <xf numFmtId="41" fontId="61" fillId="18" borderId="41" xfId="0" applyNumberFormat="1" applyFont="1" applyFill="1" applyBorder="1"/>
    <xf numFmtId="0" fontId="3" fillId="0" borderId="27" xfId="0" applyFont="1" applyBorder="1"/>
    <xf numFmtId="165" fontId="3" fillId="0" borderId="27" xfId="2" applyNumberFormat="1" applyBorder="1"/>
    <xf numFmtId="0" fontId="3" fillId="0" borderId="28" xfId="0" applyFont="1" applyBorder="1"/>
    <xf numFmtId="44" fontId="3" fillId="0" borderId="27" xfId="2" applyBorder="1"/>
    <xf numFmtId="0" fontId="59" fillId="19" borderId="51" xfId="0" applyFont="1" applyFill="1" applyBorder="1"/>
    <xf numFmtId="165" fontId="3" fillId="19" borderId="49" xfId="2" applyNumberFormat="1" applyFill="1" applyBorder="1"/>
    <xf numFmtId="41" fontId="3" fillId="19" borderId="49" xfId="0" applyNumberFormat="1" applyFont="1" applyFill="1" applyBorder="1"/>
    <xf numFmtId="0" fontId="3" fillId="0" borderId="51" xfId="0" applyFont="1" applyBorder="1"/>
    <xf numFmtId="165" fontId="3" fillId="0" borderId="49" xfId="2" applyNumberFormat="1" applyBorder="1"/>
    <xf numFmtId="41" fontId="3" fillId="0" borderId="49" xfId="0" applyNumberFormat="1" applyFont="1" applyBorder="1"/>
    <xf numFmtId="0" fontId="4" fillId="20" borderId="7" xfId="0" applyFont="1" applyFill="1" applyBorder="1"/>
    <xf numFmtId="0" fontId="4" fillId="20" borderId="52" xfId="0" applyFont="1" applyFill="1" applyBorder="1"/>
    <xf numFmtId="165" fontId="3" fillId="20" borderId="7" xfId="2" applyNumberFormat="1" applyFill="1" applyBorder="1"/>
    <xf numFmtId="41" fontId="3" fillId="20" borderId="7" xfId="0" applyNumberFormat="1" applyFont="1" applyFill="1" applyBorder="1"/>
    <xf numFmtId="0" fontId="3" fillId="0" borderId="3" xfId="0" applyFont="1" applyBorder="1"/>
    <xf numFmtId="0" fontId="4" fillId="0" borderId="3" xfId="0" applyFont="1" applyBorder="1"/>
    <xf numFmtId="0" fontId="4" fillId="0" borderId="37" xfId="0" applyFont="1" applyBorder="1"/>
    <xf numFmtId="165" fontId="3" fillId="0" borderId="3" xfId="2" applyNumberFormat="1" applyBorder="1"/>
    <xf numFmtId="41" fontId="3" fillId="0" borderId="3" xfId="0" applyNumberFormat="1" applyFont="1" applyBorder="1"/>
    <xf numFmtId="41" fontId="3" fillId="21" borderId="54" xfId="0" applyNumberFormat="1" applyFont="1" applyFill="1" applyBorder="1" applyAlignment="1">
      <alignment horizontal="center"/>
    </xf>
    <xf numFmtId="41" fontId="61" fillId="18" borderId="55" xfId="0" applyNumberFormat="1" applyFont="1" applyFill="1" applyBorder="1" applyAlignment="1">
      <alignment wrapText="1"/>
    </xf>
    <xf numFmtId="0" fontId="3" fillId="0" borderId="46" xfId="0" applyFont="1" applyBorder="1"/>
    <xf numFmtId="165" fontId="3" fillId="0" borderId="45" xfId="2" applyNumberFormat="1" applyBorder="1"/>
    <xf numFmtId="41" fontId="3" fillId="0" borderId="45" xfId="0" applyNumberFormat="1" applyFont="1" applyBorder="1"/>
    <xf numFmtId="9" fontId="3" fillId="0" borderId="27" xfId="1" applyNumberFormat="1" applyBorder="1"/>
    <xf numFmtId="165" fontId="3" fillId="0" borderId="0" xfId="2" applyNumberFormat="1"/>
    <xf numFmtId="0" fontId="59" fillId="19" borderId="56" xfId="0" applyFont="1" applyFill="1" applyBorder="1"/>
    <xf numFmtId="0" fontId="3" fillId="0" borderId="56" xfId="0" applyFont="1" applyBorder="1"/>
    <xf numFmtId="0" fontId="4" fillId="0" borderId="42" xfId="0" applyFont="1" applyBorder="1"/>
    <xf numFmtId="0" fontId="4" fillId="0" borderId="43" xfId="0" applyFont="1" applyBorder="1"/>
    <xf numFmtId="0" fontId="3" fillId="0" borderId="47" xfId="0" applyFont="1" applyBorder="1"/>
    <xf numFmtId="41" fontId="3" fillId="0" borderId="49" xfId="1" applyNumberFormat="1" applyBorder="1"/>
    <xf numFmtId="41" fontId="3" fillId="0" borderId="27" xfId="0" applyNumberFormat="1" applyFont="1" applyBorder="1"/>
    <xf numFmtId="0" fontId="4" fillId="0" borderId="28" xfId="0" applyFont="1" applyBorder="1"/>
    <xf numFmtId="165" fontId="3" fillId="0" borderId="53" xfId="2" applyNumberFormat="1" applyBorder="1"/>
    <xf numFmtId="0" fontId="9" fillId="0" borderId="0" xfId="0" applyFont="1"/>
    <xf numFmtId="41" fontId="4" fillId="20" borderId="15" xfId="1" applyNumberFormat="1" applyFont="1" applyFill="1" applyBorder="1"/>
    <xf numFmtId="0" fontId="4" fillId="0" borderId="57" xfId="0" applyFont="1" applyBorder="1"/>
    <xf numFmtId="41" fontId="3" fillId="21" borderId="18" xfId="0" applyNumberFormat="1" applyFont="1" applyFill="1" applyBorder="1" applyAlignment="1">
      <alignment horizontal="center"/>
    </xf>
    <xf numFmtId="41" fontId="3" fillId="0" borderId="58" xfId="0" applyNumberFormat="1" applyFont="1" applyBorder="1"/>
    <xf numFmtId="0" fontId="62" fillId="0" borderId="28" xfId="0" applyFont="1" applyBorder="1" applyAlignment="1">
      <alignment horizontal="center"/>
    </xf>
    <xf numFmtId="0" fontId="62" fillId="0" borderId="33" xfId="0" applyFont="1" applyBorder="1" applyAlignment="1">
      <alignment horizontal="center"/>
    </xf>
    <xf numFmtId="41" fontId="3" fillId="0" borderId="48" xfId="1" applyNumberFormat="1" applyBorder="1"/>
    <xf numFmtId="166" fontId="3" fillId="0" borderId="27" xfId="1" applyNumberFormat="1" applyBorder="1"/>
    <xf numFmtId="0" fontId="0" fillId="0" borderId="32" xfId="0" applyBorder="1"/>
    <xf numFmtId="0" fontId="4" fillId="0" borderId="4" xfId="0" applyFont="1" applyBorder="1"/>
    <xf numFmtId="165" fontId="3" fillId="0" borderId="44" xfId="2" applyNumberFormat="1" applyBorder="1"/>
    <xf numFmtId="41" fontId="3" fillId="0" borderId="4" xfId="0" applyNumberFormat="1" applyFont="1" applyBorder="1"/>
    <xf numFmtId="41" fontId="3" fillId="21" borderId="21" xfId="0" applyNumberFormat="1" applyFont="1" applyFill="1" applyBorder="1" applyAlignment="1">
      <alignment horizontal="center"/>
    </xf>
    <xf numFmtId="0" fontId="0" fillId="0" borderId="29" xfId="0" applyBorder="1"/>
    <xf numFmtId="0" fontId="0" fillId="0" borderId="5" xfId="0" applyBorder="1"/>
    <xf numFmtId="0" fontId="4" fillId="0" borderId="11" xfId="0" applyFont="1" applyBorder="1"/>
    <xf numFmtId="0" fontId="4" fillId="0" borderId="44" xfId="0" applyFont="1" applyBorder="1"/>
    <xf numFmtId="165" fontId="3" fillId="0" borderId="39" xfId="2" applyNumberFormat="1" applyBorder="1"/>
    <xf numFmtId="41" fontId="3" fillId="0" borderId="21" xfId="0" applyNumberFormat="1" applyFont="1" applyBorder="1" applyAlignment="1">
      <alignment horizontal="center"/>
    </xf>
    <xf numFmtId="165" fontId="3" fillId="0" borderId="30" xfId="2" applyNumberFormat="1" applyBorder="1"/>
    <xf numFmtId="0" fontId="4" fillId="20" borderId="59" xfId="0" applyFont="1" applyFill="1" applyBorder="1"/>
    <xf numFmtId="0" fontId="60" fillId="9" borderId="4" xfId="0" applyFont="1" applyFill="1" applyBorder="1" applyAlignment="1">
      <alignment horizontal="centerContinuous"/>
    </xf>
    <xf numFmtId="165" fontId="60" fillId="9" borderId="4" xfId="2" applyNumberFormat="1" applyFont="1" applyFill="1" applyBorder="1" applyAlignment="1">
      <alignment horizontal="center" wrapText="1"/>
    </xf>
    <xf numFmtId="41" fontId="60" fillId="9" borderId="4" xfId="0" applyNumberFormat="1" applyFont="1" applyFill="1" applyBorder="1" applyAlignment="1">
      <alignment horizontal="center"/>
    </xf>
    <xf numFmtId="41" fontId="60" fillId="9" borderId="21" xfId="0" applyNumberFormat="1" applyFont="1" applyFill="1" applyBorder="1" applyAlignment="1">
      <alignment horizontal="center" wrapText="1"/>
    </xf>
    <xf numFmtId="0" fontId="61" fillId="18" borderId="60" xfId="0" applyFont="1" applyFill="1" applyBorder="1"/>
    <xf numFmtId="165" fontId="61" fillId="18" borderId="10" xfId="2" applyNumberFormat="1" applyFont="1" applyFill="1" applyBorder="1" applyAlignment="1">
      <alignment wrapText="1"/>
    </xf>
    <xf numFmtId="41" fontId="61" fillId="18" borderId="10" xfId="0" applyNumberFormat="1" applyFont="1" applyFill="1" applyBorder="1"/>
    <xf numFmtId="41" fontId="61" fillId="18" borderId="14" xfId="0" applyNumberFormat="1" applyFont="1" applyFill="1" applyBorder="1" applyAlignment="1">
      <alignment wrapText="1"/>
    </xf>
    <xf numFmtId="0" fontId="61" fillId="18" borderId="13" xfId="0" applyFont="1" applyFill="1" applyBorder="1"/>
    <xf numFmtId="0" fontId="61" fillId="18" borderId="59" xfId="0" applyFont="1" applyFill="1" applyBorder="1"/>
    <xf numFmtId="0" fontId="60" fillId="9" borderId="10" xfId="0" applyFont="1" applyFill="1" applyBorder="1" applyAlignment="1">
      <alignment horizontal="centerContinuous"/>
    </xf>
    <xf numFmtId="165" fontId="60" fillId="9" borderId="10" xfId="2" applyNumberFormat="1" applyFont="1" applyFill="1" applyBorder="1" applyAlignment="1">
      <alignment horizontal="center" wrapText="1"/>
    </xf>
    <xf numFmtId="41" fontId="60" fillId="9" borderId="10" xfId="0" applyNumberFormat="1" applyFont="1" applyFill="1" applyBorder="1" applyAlignment="1">
      <alignment horizontal="center"/>
    </xf>
    <xf numFmtId="41" fontId="60" fillId="9" borderId="14" xfId="0" applyNumberFormat="1" applyFont="1" applyFill="1" applyBorder="1" applyAlignment="1">
      <alignment horizontal="center" wrapText="1"/>
    </xf>
    <xf numFmtId="0" fontId="59" fillId="0" borderId="61" xfId="0" applyFont="1" applyBorder="1"/>
    <xf numFmtId="0" fontId="59" fillId="0" borderId="62" xfId="0" applyFont="1" applyBorder="1"/>
    <xf numFmtId="0" fontId="59" fillId="0" borderId="63" xfId="0" applyFont="1" applyBorder="1"/>
    <xf numFmtId="165" fontId="4" fillId="0" borderId="64" xfId="2" applyNumberFormat="1" applyFont="1" applyBorder="1"/>
    <xf numFmtId="41" fontId="4" fillId="0" borderId="64" xfId="0" applyNumberFormat="1" applyFont="1" applyBorder="1"/>
    <xf numFmtId="41" fontId="4" fillId="0" borderId="65" xfId="0" applyNumberFormat="1" applyFont="1" applyBorder="1"/>
    <xf numFmtId="0" fontId="3" fillId="0" borderId="67" xfId="0" applyFont="1" applyBorder="1"/>
    <xf numFmtId="41" fontId="3" fillId="0" borderId="68" xfId="0" applyNumberFormat="1" applyFont="1" applyBorder="1" applyAlignment="1">
      <alignment horizontal="center"/>
    </xf>
    <xf numFmtId="0" fontId="4" fillId="20" borderId="6" xfId="0" applyFont="1" applyFill="1" applyBorder="1"/>
    <xf numFmtId="0" fontId="61" fillId="18" borderId="69" xfId="0" applyFont="1" applyFill="1" applyBorder="1"/>
    <xf numFmtId="0" fontId="3" fillId="0" borderId="70" xfId="0" applyFont="1" applyBorder="1"/>
    <xf numFmtId="0" fontId="0" fillId="0" borderId="66" xfId="0" applyBorder="1"/>
    <xf numFmtId="41" fontId="3" fillId="0" borderId="68" xfId="0" applyNumberFormat="1" applyFont="1" applyBorder="1"/>
    <xf numFmtId="0" fontId="4" fillId="0" borderId="71" xfId="0" applyFont="1" applyBorder="1"/>
    <xf numFmtId="0" fontId="4" fillId="0" borderId="20" xfId="0" applyFont="1" applyBorder="1"/>
    <xf numFmtId="41" fontId="3" fillId="0" borderId="0" xfId="0" applyNumberFormat="1" applyFont="1"/>
    <xf numFmtId="0" fontId="59" fillId="19" borderId="67" xfId="0" applyFont="1" applyFill="1" applyBorder="1"/>
    <xf numFmtId="41" fontId="4" fillId="19" borderId="68" xfId="1" applyNumberFormat="1" applyFont="1" applyFill="1" applyBorder="1"/>
    <xf numFmtId="41" fontId="3" fillId="21" borderId="55" xfId="0" applyNumberFormat="1" applyFont="1" applyFill="1" applyBorder="1" applyAlignment="1">
      <alignment horizontal="center"/>
    </xf>
    <xf numFmtId="0" fontId="4" fillId="0" borderId="70" xfId="0" applyFont="1" applyBorder="1"/>
    <xf numFmtId="41" fontId="3" fillId="0" borderId="68" xfId="1" applyNumberFormat="1" applyBorder="1"/>
    <xf numFmtId="0" fontId="59" fillId="0" borderId="66" xfId="0" applyFont="1" applyBorder="1"/>
    <xf numFmtId="41" fontId="3" fillId="0" borderId="48" xfId="0" applyNumberFormat="1" applyFont="1" applyBorder="1"/>
    <xf numFmtId="0" fontId="4" fillId="0" borderId="66" xfId="0" applyFont="1" applyBorder="1"/>
    <xf numFmtId="0" fontId="3" fillId="0" borderId="66" xfId="0" applyFont="1" applyBorder="1"/>
    <xf numFmtId="0" fontId="3" fillId="0" borderId="20" xfId="0" applyFont="1" applyBorder="1"/>
    <xf numFmtId="0" fontId="4" fillId="0" borderId="17" xfId="0" applyFont="1" applyBorder="1"/>
    <xf numFmtId="41" fontId="0" fillId="0" borderId="72" xfId="0" applyNumberFormat="1" applyBorder="1"/>
    <xf numFmtId="41" fontId="3" fillId="0" borderId="54" xfId="0" applyNumberFormat="1" applyFont="1" applyBorder="1" applyAlignment="1">
      <alignment horizontal="center"/>
    </xf>
    <xf numFmtId="0" fontId="0" fillId="0" borderId="66" xfId="0" applyBorder="1" applyAlignment="1">
      <alignment horizontal="center"/>
    </xf>
    <xf numFmtId="0" fontId="3" fillId="0" borderId="34" xfId="0" applyFont="1" applyBorder="1"/>
    <xf numFmtId="9" fontId="3" fillId="0" borderId="27" xfId="3" applyBorder="1"/>
    <xf numFmtId="0" fontId="0" fillId="0" borderId="73" xfId="0" applyBorder="1"/>
    <xf numFmtId="0" fontId="3" fillId="0" borderId="35" xfId="0" applyFont="1" applyBorder="1"/>
    <xf numFmtId="44" fontId="3" fillId="0" borderId="36" xfId="2" applyBorder="1"/>
    <xf numFmtId="41" fontId="3" fillId="0" borderId="50" xfId="1" applyNumberFormat="1" applyBorder="1"/>
    <xf numFmtId="0" fontId="3" fillId="0" borderId="29" xfId="0" applyFont="1" applyBorder="1"/>
    <xf numFmtId="0" fontId="3" fillId="0" borderId="5" xfId="0" applyFont="1" applyBorder="1"/>
    <xf numFmtId="165" fontId="3" fillId="0" borderId="2" xfId="2" applyNumberFormat="1" applyBorder="1"/>
    <xf numFmtId="0" fontId="3" fillId="0" borderId="37" xfId="0" applyFont="1" applyBorder="1"/>
    <xf numFmtId="165" fontId="3" fillId="0" borderId="31" xfId="2" applyNumberFormat="1" applyBorder="1"/>
    <xf numFmtId="44" fontId="3" fillId="0" borderId="0" xfId="2"/>
    <xf numFmtId="165" fontId="9" fillId="0" borderId="27" xfId="2" applyNumberFormat="1" applyFont="1" applyBorder="1"/>
    <xf numFmtId="41" fontId="9" fillId="0" borderId="27" xfId="0" applyNumberFormat="1" applyFont="1" applyBorder="1"/>
    <xf numFmtId="10" fontId="0" fillId="0" borderId="0" xfId="3" applyNumberFormat="1" applyFont="1"/>
    <xf numFmtId="41" fontId="3" fillId="0" borderId="19" xfId="0" applyNumberFormat="1" applyFont="1" applyBorder="1" applyAlignment="1">
      <alignment horizontal="center"/>
    </xf>
    <xf numFmtId="0" fontId="4" fillId="0" borderId="38" xfId="0" applyFont="1" applyBorder="1"/>
    <xf numFmtId="0" fontId="4" fillId="20" borderId="13" xfId="0" applyFont="1" applyFill="1" applyBorder="1"/>
    <xf numFmtId="0" fontId="4" fillId="20" borderId="10" xfId="0" applyFont="1" applyFill="1" applyBorder="1"/>
    <xf numFmtId="165" fontId="3" fillId="20" borderId="10" xfId="2" applyNumberFormat="1" applyFill="1" applyBorder="1"/>
    <xf numFmtId="41" fontId="3" fillId="20" borderId="10" xfId="0" applyNumberFormat="1" applyFont="1" applyFill="1" applyBorder="1"/>
    <xf numFmtId="41" fontId="4" fillId="20" borderId="14" xfId="1" applyNumberFormat="1" applyFont="1" applyFill="1" applyBorder="1"/>
    <xf numFmtId="0" fontId="4" fillId="0" borderId="13" xfId="0" applyFont="1" applyBorder="1"/>
    <xf numFmtId="0" fontId="4" fillId="0" borderId="10" xfId="0" applyFont="1" applyBorder="1"/>
    <xf numFmtId="0" fontId="3" fillId="0" borderId="74" xfId="0" applyFont="1" applyBorder="1"/>
    <xf numFmtId="165" fontId="3" fillId="0" borderId="40" xfId="2" applyNumberFormat="1" applyBorder="1"/>
    <xf numFmtId="41" fontId="3" fillId="0" borderId="10" xfId="0" applyNumberFormat="1" applyFont="1" applyBorder="1"/>
    <xf numFmtId="41" fontId="3" fillId="0" borderId="14" xfId="0" applyNumberFormat="1" applyFont="1" applyBorder="1" applyAlignment="1">
      <alignment horizontal="center"/>
    </xf>
    <xf numFmtId="0" fontId="0" fillId="0" borderId="17" xfId="0" applyBorder="1"/>
    <xf numFmtId="41" fontId="4" fillId="0" borderId="0" xfId="0" applyNumberFormat="1" applyFont="1" applyAlignment="1">
      <alignment wrapText="1"/>
    </xf>
    <xf numFmtId="0" fontId="0" fillId="0" borderId="0" xfId="0"/>
    <xf numFmtId="0" fontId="45" fillId="0" borderId="2" xfId="0" applyFont="1" applyBorder="1" applyAlignment="1">
      <alignment horizontal="center" vertical="center"/>
    </xf>
    <xf numFmtId="0" fontId="0" fillId="0" borderId="2" xfId="0" applyBorder="1"/>
    <xf numFmtId="0" fontId="58" fillId="0" borderId="12" xfId="0" applyFont="1" applyBorder="1" applyAlignment="1">
      <alignment horizontal="center" vertical="center"/>
    </xf>
    <xf numFmtId="0" fontId="0" fillId="0" borderId="23" xfId="0" applyBorder="1"/>
    <xf numFmtId="0" fontId="60" fillId="9" borderId="8" xfId="0" applyFont="1" applyFill="1" applyBorder="1" applyAlignment="1">
      <alignment horizontal="left" vertical="center" wrapText="1"/>
    </xf>
    <xf numFmtId="0" fontId="0" fillId="0" borderId="4" xfId="0" applyBorder="1"/>
    <xf numFmtId="0" fontId="0" fillId="0" borderId="13" xfId="0" applyBorder="1"/>
    <xf numFmtId="0" fontId="0" fillId="0" borderId="10" xfId="0" applyBorder="1"/>
    <xf numFmtId="0" fontId="46" fillId="12" borderId="16" xfId="288" applyFont="1" applyFill="1" applyBorder="1" applyAlignment="1">
      <alignment horizontal="center" wrapText="1"/>
    </xf>
    <xf numFmtId="0" fontId="0" fillId="0" borderId="9" xfId="0" applyBorder="1"/>
    <xf numFmtId="0" fontId="0" fillId="0" borderId="18" xfId="0" applyBorder="1"/>
    <xf numFmtId="0" fontId="46" fillId="12" borderId="16" xfId="288" applyFont="1" applyFill="1" applyBorder="1" applyAlignment="1">
      <alignment horizontal="center" vertical="center" wrapText="1"/>
    </xf>
    <xf numFmtId="0" fontId="46" fillId="12" borderId="12" xfId="288" applyFont="1" applyFill="1" applyBorder="1" applyAlignment="1">
      <alignment horizontal="center" wrapText="1"/>
    </xf>
    <xf numFmtId="0" fontId="0" fillId="0" borderId="22" xfId="0" applyBorder="1"/>
    <xf numFmtId="0" fontId="44" fillId="11" borderId="0" xfId="288" applyFont="1" applyFill="1" applyAlignment="1">
      <alignment horizontal="left" vertical="center" wrapText="1"/>
    </xf>
    <xf numFmtId="0" fontId="3" fillId="0" borderId="0" xfId="288"/>
    <xf numFmtId="0" fontId="10" fillId="11" borderId="0" xfId="288" applyFont="1" applyFill="1" applyAlignment="1">
      <alignment horizontal="left" vertical="center" wrapText="1"/>
    </xf>
    <xf numFmtId="0" fontId="10" fillId="0" borderId="12" xfId="288" quotePrefix="1" applyFont="1" applyBorder="1" applyAlignment="1">
      <alignment horizontal="left"/>
    </xf>
    <xf numFmtId="0" fontId="5" fillId="13" borderId="11" xfId="288" applyFont="1" applyFill="1" applyBorder="1" applyAlignment="1">
      <alignment horizontal="center" vertical="center" wrapText="1"/>
    </xf>
    <xf numFmtId="0" fontId="0" fillId="0" borderId="3" xfId="0" applyBorder="1"/>
    <xf numFmtId="0" fontId="0" fillId="0" borderId="37" xfId="0" applyBorder="1"/>
    <xf numFmtId="0" fontId="5" fillId="13" borderId="12" xfId="288" applyFont="1" applyFill="1" applyBorder="1" applyAlignment="1">
      <alignment horizontal="center" wrapText="1"/>
    </xf>
    <xf numFmtId="0" fontId="5" fillId="13" borderId="12" xfId="288" applyFont="1" applyFill="1" applyBorder="1" applyAlignment="1">
      <alignment horizontal="center" vertical="center" wrapText="1"/>
    </xf>
  </cellXfs>
  <cellStyles count="438">
    <cellStyle name="'" xfId="7" xr:uid="{00000000-0005-0000-0000-000007000000}"/>
    <cellStyle name="'_Corp Acctg Monthly Rpt 2010-08 @ 1007-rpt" xfId="8" xr:uid="{00000000-0005-0000-0000-000008000000}"/>
    <cellStyle name="_Financial Instruments" xfId="9" xr:uid="{00000000-0005-0000-0000-000009000000}"/>
    <cellStyle name="_Financial Instruments_90837 Reallignment Budget Sep132012-Final Draft internal working" xfId="10" xr:uid="{00000000-0005-0000-0000-00000A000000}"/>
    <cellStyle name="_Financial Instruments_DCI-NSA PVD 2010 259-306 NCE Budget Realignment Revised 2410-Includes (Aug &amp; Sep12)" xfId="11" xr:uid="{00000000-0005-0000-0000-00000B000000}"/>
    <cellStyle name="=C:\WINNT\SYSTEM32\COMMAND.COM" xfId="12" xr:uid="{00000000-0005-0000-0000-00000C000000}"/>
    <cellStyle name="=C:\WINNT\SYSTEM32\COMMAND.COM 2" xfId="13" xr:uid="{00000000-0005-0000-0000-00000D000000}"/>
    <cellStyle name="=C:\WINNT\SYSTEM32\COMMAND.COM_90837 Reallignment Budget Sep132012-Final Draft internal working" xfId="14" xr:uid="{00000000-0005-0000-0000-00000E000000}"/>
    <cellStyle name="category" xfId="15" xr:uid="{00000000-0005-0000-0000-00000F000000}"/>
    <cellStyle name="Comma" xfId="1" builtinId="3"/>
    <cellStyle name="Comma  - Style1" xfId="16" xr:uid="{00000000-0005-0000-0000-000010000000}"/>
    <cellStyle name="Comma  - Style2" xfId="17" xr:uid="{00000000-0005-0000-0000-000011000000}"/>
    <cellStyle name="Comma  - Style3" xfId="18" xr:uid="{00000000-0005-0000-0000-000012000000}"/>
    <cellStyle name="Comma  - Style4" xfId="19" xr:uid="{00000000-0005-0000-0000-000013000000}"/>
    <cellStyle name="Comma  - Style5" xfId="20" xr:uid="{00000000-0005-0000-0000-000014000000}"/>
    <cellStyle name="Comma  - Style6" xfId="21" xr:uid="{00000000-0005-0000-0000-000015000000}"/>
    <cellStyle name="Comma  - Style7" xfId="22" xr:uid="{00000000-0005-0000-0000-000016000000}"/>
    <cellStyle name="Comma  - Style8" xfId="23" xr:uid="{00000000-0005-0000-0000-000017000000}"/>
    <cellStyle name="Comma [0] 2" xfId="24" xr:uid="{00000000-0005-0000-0000-000018000000}"/>
    <cellStyle name="Comma [0] 2 2" xfId="25" xr:uid="{00000000-0005-0000-0000-000019000000}"/>
    <cellStyle name="Comma [0] 3" xfId="26" xr:uid="{00000000-0005-0000-0000-00001A000000}"/>
    <cellStyle name="Comma 10" xfId="27" xr:uid="{00000000-0005-0000-0000-00001B000000}"/>
    <cellStyle name="Comma 11" xfId="28" xr:uid="{00000000-0005-0000-0000-00001C000000}"/>
    <cellStyle name="Comma 12" xfId="29" xr:uid="{00000000-0005-0000-0000-00001D000000}"/>
    <cellStyle name="Comma 13" xfId="30" xr:uid="{00000000-0005-0000-0000-00001E000000}"/>
    <cellStyle name="Comma 14" xfId="31" xr:uid="{00000000-0005-0000-0000-00001F000000}"/>
    <cellStyle name="Comma 15" xfId="32" xr:uid="{00000000-0005-0000-0000-000020000000}"/>
    <cellStyle name="Comma 16" xfId="33" xr:uid="{00000000-0005-0000-0000-000021000000}"/>
    <cellStyle name="Comma 17" xfId="34" xr:uid="{00000000-0005-0000-0000-000022000000}"/>
    <cellStyle name="Comma 18" xfId="35" xr:uid="{00000000-0005-0000-0000-000023000000}"/>
    <cellStyle name="Comma 19" xfId="36" xr:uid="{00000000-0005-0000-0000-000024000000}"/>
    <cellStyle name="Comma 2" xfId="37" xr:uid="{00000000-0005-0000-0000-000025000000}"/>
    <cellStyle name="Comma 2 10" xfId="38" xr:uid="{00000000-0005-0000-0000-000026000000}"/>
    <cellStyle name="Comma 2 11" xfId="39" xr:uid="{00000000-0005-0000-0000-000027000000}"/>
    <cellStyle name="Comma 2 12" xfId="40" xr:uid="{00000000-0005-0000-0000-000028000000}"/>
    <cellStyle name="Comma 2 2" xfId="41" xr:uid="{00000000-0005-0000-0000-000029000000}"/>
    <cellStyle name="Comma 2 2 2" xfId="42" xr:uid="{00000000-0005-0000-0000-00002A000000}"/>
    <cellStyle name="Comma 2 2 3" xfId="43" xr:uid="{00000000-0005-0000-0000-00002B000000}"/>
    <cellStyle name="Comma 2 3" xfId="44" xr:uid="{00000000-0005-0000-0000-00002C000000}"/>
    <cellStyle name="Comma 2 3 2" xfId="45" xr:uid="{00000000-0005-0000-0000-00002D000000}"/>
    <cellStyle name="Comma 2 4" xfId="46" xr:uid="{00000000-0005-0000-0000-00002E000000}"/>
    <cellStyle name="Comma 2 5" xfId="47" xr:uid="{00000000-0005-0000-0000-00002F000000}"/>
    <cellStyle name="Comma 2 6" xfId="48" xr:uid="{00000000-0005-0000-0000-000030000000}"/>
    <cellStyle name="Comma 2 7" xfId="49" xr:uid="{00000000-0005-0000-0000-000031000000}"/>
    <cellStyle name="Comma 2 8" xfId="50" xr:uid="{00000000-0005-0000-0000-000032000000}"/>
    <cellStyle name="Comma 2 9" xfId="51" xr:uid="{00000000-0005-0000-0000-000033000000}"/>
    <cellStyle name="Comma 2_Core Office Audit 2010" xfId="52" xr:uid="{00000000-0005-0000-0000-000034000000}"/>
    <cellStyle name="Comma 20" xfId="53" xr:uid="{00000000-0005-0000-0000-000035000000}"/>
    <cellStyle name="Comma 21" xfId="54" xr:uid="{00000000-0005-0000-0000-000036000000}"/>
    <cellStyle name="Comma 22" xfId="55" xr:uid="{00000000-0005-0000-0000-000037000000}"/>
    <cellStyle name="Comma 23" xfId="56" xr:uid="{00000000-0005-0000-0000-000038000000}"/>
    <cellStyle name="Comma 24" xfId="57" xr:uid="{00000000-0005-0000-0000-000039000000}"/>
    <cellStyle name="Comma 25" xfId="58" xr:uid="{00000000-0005-0000-0000-00003A000000}"/>
    <cellStyle name="Comma 26" xfId="59" xr:uid="{00000000-0005-0000-0000-00003B000000}"/>
    <cellStyle name="Comma 27" xfId="60" xr:uid="{00000000-0005-0000-0000-00003C000000}"/>
    <cellStyle name="Comma 28" xfId="61" xr:uid="{00000000-0005-0000-0000-00003D000000}"/>
    <cellStyle name="Comma 29" xfId="62" xr:uid="{00000000-0005-0000-0000-00003E000000}"/>
    <cellStyle name="Comma 3" xfId="63" xr:uid="{00000000-0005-0000-0000-00003F000000}"/>
    <cellStyle name="Comma 3 2" xfId="64" xr:uid="{00000000-0005-0000-0000-000040000000}"/>
    <cellStyle name="Comma 3 2 2" xfId="65" xr:uid="{00000000-0005-0000-0000-000041000000}"/>
    <cellStyle name="Comma 3 3" xfId="66" xr:uid="{00000000-0005-0000-0000-000042000000}"/>
    <cellStyle name="Comma 3 4" xfId="67" xr:uid="{00000000-0005-0000-0000-000043000000}"/>
    <cellStyle name="Comma 3 5" xfId="68" xr:uid="{00000000-0005-0000-0000-000044000000}"/>
    <cellStyle name="Comma 3 6" xfId="69" xr:uid="{00000000-0005-0000-0000-000045000000}"/>
    <cellStyle name="Comma 30" xfId="70" xr:uid="{00000000-0005-0000-0000-000046000000}"/>
    <cellStyle name="Comma 31" xfId="71" xr:uid="{00000000-0005-0000-0000-000047000000}"/>
    <cellStyle name="Comma 32" xfId="72" xr:uid="{00000000-0005-0000-0000-000048000000}"/>
    <cellStyle name="Comma 33" xfId="73" xr:uid="{00000000-0005-0000-0000-000049000000}"/>
    <cellStyle name="Comma 34" xfId="74" xr:uid="{00000000-0005-0000-0000-00004A000000}"/>
    <cellStyle name="Comma 35" xfId="75" xr:uid="{00000000-0005-0000-0000-00004B000000}"/>
    <cellStyle name="Comma 36" xfId="76" xr:uid="{00000000-0005-0000-0000-00004C000000}"/>
    <cellStyle name="Comma 37" xfId="77" xr:uid="{00000000-0005-0000-0000-00004D000000}"/>
    <cellStyle name="Comma 38" xfId="78" xr:uid="{00000000-0005-0000-0000-00004E000000}"/>
    <cellStyle name="Comma 39" xfId="79" xr:uid="{00000000-0005-0000-0000-00004F000000}"/>
    <cellStyle name="Comma 4" xfId="6" xr:uid="{00000000-0005-0000-0000-000006000000}"/>
    <cellStyle name="Comma 4 2" xfId="80" xr:uid="{00000000-0005-0000-0000-000050000000}"/>
    <cellStyle name="Comma 4 2 2" xfId="81" xr:uid="{00000000-0005-0000-0000-000051000000}"/>
    <cellStyle name="Comma 4 2_JV990102 Payroll Islamabad Oct-2012" xfId="82" xr:uid="{00000000-0005-0000-0000-000052000000}"/>
    <cellStyle name="Comma 4 3" xfId="83" xr:uid="{00000000-0005-0000-0000-000053000000}"/>
    <cellStyle name="Comma 4 3 2" xfId="84" xr:uid="{00000000-0005-0000-0000-000054000000}"/>
    <cellStyle name="Comma 4 4" xfId="85" xr:uid="{00000000-0005-0000-0000-000055000000}"/>
    <cellStyle name="Comma 40" xfId="86" xr:uid="{00000000-0005-0000-0000-000056000000}"/>
    <cellStyle name="Comma 41" xfId="87" xr:uid="{00000000-0005-0000-0000-000057000000}"/>
    <cellStyle name="Comma 42" xfId="88" xr:uid="{00000000-0005-0000-0000-000058000000}"/>
    <cellStyle name="Comma 43" xfId="89" xr:uid="{00000000-0005-0000-0000-000059000000}"/>
    <cellStyle name="Comma 44" xfId="90" xr:uid="{00000000-0005-0000-0000-00005A000000}"/>
    <cellStyle name="Comma 45" xfId="91" xr:uid="{00000000-0005-0000-0000-00005B000000}"/>
    <cellStyle name="Comma 46" xfId="92" xr:uid="{00000000-0005-0000-0000-00005C000000}"/>
    <cellStyle name="Comma 47" xfId="93" xr:uid="{00000000-0005-0000-0000-00005D000000}"/>
    <cellStyle name="Comma 48" xfId="94" xr:uid="{00000000-0005-0000-0000-00005E000000}"/>
    <cellStyle name="Comma 49" xfId="95" xr:uid="{00000000-0005-0000-0000-00005F000000}"/>
    <cellStyle name="Comma 5" xfId="96" xr:uid="{00000000-0005-0000-0000-000060000000}"/>
    <cellStyle name="Comma 5 2" xfId="97" xr:uid="{00000000-0005-0000-0000-000061000000}"/>
    <cellStyle name="Comma 5 3" xfId="98" xr:uid="{00000000-0005-0000-0000-000062000000}"/>
    <cellStyle name="Comma 5 4" xfId="99" xr:uid="{00000000-0005-0000-0000-000063000000}"/>
    <cellStyle name="Comma 5 4 2" xfId="100" xr:uid="{00000000-0005-0000-0000-000064000000}"/>
    <cellStyle name="Comma 5 5" xfId="101" xr:uid="{00000000-0005-0000-0000-000065000000}"/>
    <cellStyle name="Comma 5 6" xfId="102" xr:uid="{00000000-0005-0000-0000-000066000000}"/>
    <cellStyle name="Comma 5 7" xfId="103" xr:uid="{00000000-0005-0000-0000-000067000000}"/>
    <cellStyle name="Comma 5 8" xfId="104" xr:uid="{00000000-0005-0000-0000-000068000000}"/>
    <cellStyle name="Comma 50" xfId="105" xr:uid="{00000000-0005-0000-0000-000069000000}"/>
    <cellStyle name="Comma 51" xfId="106" xr:uid="{00000000-0005-0000-0000-00006A000000}"/>
    <cellStyle name="Comma 52" xfId="107" xr:uid="{00000000-0005-0000-0000-00006B000000}"/>
    <cellStyle name="Comma 53" xfId="108" xr:uid="{00000000-0005-0000-0000-00006C000000}"/>
    <cellStyle name="Comma 54" xfId="109" xr:uid="{00000000-0005-0000-0000-00006D000000}"/>
    <cellStyle name="Comma 55" xfId="110" xr:uid="{00000000-0005-0000-0000-00006E000000}"/>
    <cellStyle name="Comma 56" xfId="111" xr:uid="{00000000-0005-0000-0000-00006F000000}"/>
    <cellStyle name="Comma 57" xfId="112" xr:uid="{00000000-0005-0000-0000-000070000000}"/>
    <cellStyle name="Comma 58" xfId="113" xr:uid="{00000000-0005-0000-0000-000071000000}"/>
    <cellStyle name="Comma 59" xfId="114" xr:uid="{00000000-0005-0000-0000-000072000000}"/>
    <cellStyle name="Comma 6" xfId="115" xr:uid="{00000000-0005-0000-0000-000073000000}"/>
    <cellStyle name="Comma 6 2" xfId="116" xr:uid="{00000000-0005-0000-0000-000074000000}"/>
    <cellStyle name="Comma 6 2 2" xfId="117" xr:uid="{00000000-0005-0000-0000-000075000000}"/>
    <cellStyle name="Comma 6 3" xfId="118" xr:uid="{00000000-0005-0000-0000-000076000000}"/>
    <cellStyle name="Comma 60" xfId="119" xr:uid="{00000000-0005-0000-0000-000077000000}"/>
    <cellStyle name="Comma 61" xfId="120" xr:uid="{00000000-0005-0000-0000-000078000000}"/>
    <cellStyle name="Comma 62" xfId="121" xr:uid="{00000000-0005-0000-0000-000079000000}"/>
    <cellStyle name="Comma 63" xfId="122" xr:uid="{00000000-0005-0000-0000-00007A000000}"/>
    <cellStyle name="Comma 64" xfId="123" xr:uid="{00000000-0005-0000-0000-00007B000000}"/>
    <cellStyle name="Comma 65" xfId="124" xr:uid="{00000000-0005-0000-0000-00007C000000}"/>
    <cellStyle name="Comma 66" xfId="125" xr:uid="{00000000-0005-0000-0000-00007D000000}"/>
    <cellStyle name="Comma 67" xfId="126" xr:uid="{00000000-0005-0000-0000-00007E000000}"/>
    <cellStyle name="Comma 68" xfId="127" xr:uid="{00000000-0005-0000-0000-00007F000000}"/>
    <cellStyle name="Comma 69" xfId="437" xr:uid="{00000000-0005-0000-0000-0000B5010000}"/>
    <cellStyle name="Comma 7" xfId="128" xr:uid="{00000000-0005-0000-0000-000080000000}"/>
    <cellStyle name="Comma 7 2" xfId="129" xr:uid="{00000000-0005-0000-0000-000081000000}"/>
    <cellStyle name="Comma 7 3" xfId="130" xr:uid="{00000000-0005-0000-0000-000082000000}"/>
    <cellStyle name="Comma 7 4" xfId="131" xr:uid="{00000000-0005-0000-0000-000083000000}"/>
    <cellStyle name="Comma 7_JV990102 Payroll Islamabad Oct-2012" xfId="132" xr:uid="{00000000-0005-0000-0000-000084000000}"/>
    <cellStyle name="Comma 8" xfId="133" xr:uid="{00000000-0005-0000-0000-000085000000}"/>
    <cellStyle name="Comma 8 2" xfId="134" xr:uid="{00000000-0005-0000-0000-000086000000}"/>
    <cellStyle name="Comma 8 3" xfId="135" xr:uid="{00000000-0005-0000-0000-000087000000}"/>
    <cellStyle name="Comma 8_JV990102 Payroll Islamabad Oct-2012" xfId="136" xr:uid="{00000000-0005-0000-0000-000088000000}"/>
    <cellStyle name="Comma 9" xfId="137" xr:uid="{00000000-0005-0000-0000-000089000000}"/>
    <cellStyle name="Comma0" xfId="138" xr:uid="{00000000-0005-0000-0000-00008A000000}"/>
    <cellStyle name="Comma0 - Modelo1" xfId="139" xr:uid="{00000000-0005-0000-0000-00008B000000}"/>
    <cellStyle name="Comma0 - Style1" xfId="140" xr:uid="{00000000-0005-0000-0000-00008C000000}"/>
    <cellStyle name="Comma0_NEDBudgetTemplate" xfId="141" xr:uid="{00000000-0005-0000-0000-00008D000000}"/>
    <cellStyle name="Comma1 - Modelo2" xfId="142" xr:uid="{00000000-0005-0000-0000-00008E000000}"/>
    <cellStyle name="Comma1 - Style1" xfId="143" xr:uid="{00000000-0005-0000-0000-00008F000000}"/>
    <cellStyle name="Comma1 - Style2" xfId="144" xr:uid="{00000000-0005-0000-0000-000090000000}"/>
    <cellStyle name="Currency" xfId="2" builtinId="4"/>
    <cellStyle name="Currency 2" xfId="145" xr:uid="{00000000-0005-0000-0000-000091000000}"/>
    <cellStyle name="Currency 2 2" xfId="146" xr:uid="{00000000-0005-0000-0000-000092000000}"/>
    <cellStyle name="Currency 2 3" xfId="147" xr:uid="{00000000-0005-0000-0000-000093000000}"/>
    <cellStyle name="Currency 3" xfId="148" xr:uid="{00000000-0005-0000-0000-000094000000}"/>
    <cellStyle name="Currency 3 2" xfId="149" xr:uid="{00000000-0005-0000-0000-000095000000}"/>
    <cellStyle name="Currency 3 3" xfId="150" xr:uid="{00000000-0005-0000-0000-000096000000}"/>
    <cellStyle name="Currency 4" xfId="151" xr:uid="{00000000-0005-0000-0000-000097000000}"/>
    <cellStyle name="Currency 5" xfId="152" xr:uid="{00000000-0005-0000-0000-000098000000}"/>
    <cellStyle name="Currency 6" xfId="153" xr:uid="{00000000-0005-0000-0000-000099000000}"/>
    <cellStyle name="Currency 7" xfId="154" xr:uid="{00000000-0005-0000-0000-00009A000000}"/>
    <cellStyle name="Currency 8" xfId="432" xr:uid="{00000000-0005-0000-0000-0000B0010000}"/>
    <cellStyle name="Currency 8 2" xfId="434" xr:uid="{00000000-0005-0000-0000-0000B2010000}"/>
    <cellStyle name="Currency 9" xfId="436" xr:uid="{00000000-0005-0000-0000-0000B4010000}"/>
    <cellStyle name="Dia" xfId="155" xr:uid="{00000000-0005-0000-0000-00009B000000}"/>
    <cellStyle name="Dziesiêtny [0]_laroux" xfId="156" xr:uid="{00000000-0005-0000-0000-00009C000000}"/>
    <cellStyle name="Dziesiêtny_laroux" xfId="157" xr:uid="{00000000-0005-0000-0000-00009D000000}"/>
    <cellStyle name="Encabez1" xfId="158" xr:uid="{00000000-0005-0000-0000-00009E000000}"/>
    <cellStyle name="Encabez2" xfId="159" xr:uid="{00000000-0005-0000-0000-00009F000000}"/>
    <cellStyle name="Euro" xfId="160" xr:uid="{00000000-0005-0000-0000-0000A0000000}"/>
    <cellStyle name="Euro 2" xfId="161" xr:uid="{00000000-0005-0000-0000-0000A1000000}"/>
    <cellStyle name="Excel Built-in Normal" xfId="162" xr:uid="{00000000-0005-0000-0000-0000A2000000}"/>
    <cellStyle name="F2" xfId="163" xr:uid="{00000000-0005-0000-0000-0000A3000000}"/>
    <cellStyle name="F3" xfId="164" xr:uid="{00000000-0005-0000-0000-0000A4000000}"/>
    <cellStyle name="F4" xfId="165" xr:uid="{00000000-0005-0000-0000-0000A5000000}"/>
    <cellStyle name="F5" xfId="166" xr:uid="{00000000-0005-0000-0000-0000A6000000}"/>
    <cellStyle name="F6" xfId="167" xr:uid="{00000000-0005-0000-0000-0000A7000000}"/>
    <cellStyle name="F7" xfId="168" xr:uid="{00000000-0005-0000-0000-0000A8000000}"/>
    <cellStyle name="F7 2" xfId="169" xr:uid="{00000000-0005-0000-0000-0000A9000000}"/>
    <cellStyle name="F7_90837 Reallignment Budget Sep132012-Final Draft internal working" xfId="170" xr:uid="{00000000-0005-0000-0000-0000AA000000}"/>
    <cellStyle name="F8" xfId="171" xr:uid="{00000000-0005-0000-0000-0000AB000000}"/>
    <cellStyle name="Fijo" xfId="172" xr:uid="{00000000-0005-0000-0000-0000AC000000}"/>
    <cellStyle name="Financiero" xfId="173" xr:uid="{00000000-0005-0000-0000-0000AD000000}"/>
    <cellStyle name="FRxAmtStyle" xfId="174" xr:uid="{00000000-0005-0000-0000-0000AE000000}"/>
    <cellStyle name="FRxCurrStyle" xfId="175" xr:uid="{00000000-0005-0000-0000-0000AF000000}"/>
    <cellStyle name="FRxPcntStyle" xfId="176" xr:uid="{00000000-0005-0000-0000-0000B0000000}"/>
    <cellStyle name="Grey" xfId="177" xr:uid="{00000000-0005-0000-0000-0000B1000000}"/>
    <cellStyle name="HEADER" xfId="178" xr:uid="{00000000-0005-0000-0000-0000B2000000}"/>
    <cellStyle name="Header1" xfId="179" xr:uid="{00000000-0005-0000-0000-0000B3000000}"/>
    <cellStyle name="Header2" xfId="180" xr:uid="{00000000-0005-0000-0000-0000B4000000}"/>
    <cellStyle name="Heading" xfId="181" xr:uid="{00000000-0005-0000-0000-0000B5000000}"/>
    <cellStyle name="Hyperlink 2" xfId="182" xr:uid="{00000000-0005-0000-0000-0000B6000000}"/>
    <cellStyle name="Input [yellow]" xfId="183" xr:uid="{00000000-0005-0000-0000-0000B7000000}"/>
    <cellStyle name="Input1" xfId="184" xr:uid="{00000000-0005-0000-0000-0000B8000000}"/>
    <cellStyle name="Millares [0]_10 AVERIAS MASIVAS + ANT" xfId="185" xr:uid="{00000000-0005-0000-0000-0000B9000000}"/>
    <cellStyle name="Millares_10 AVERIAS MASIVAS + ANT" xfId="186" xr:uid="{00000000-0005-0000-0000-0000BA000000}"/>
    <cellStyle name="Milliers 2" xfId="187" xr:uid="{00000000-0005-0000-0000-0000BB000000}"/>
    <cellStyle name="Milliers 2 2" xfId="188" xr:uid="{00000000-0005-0000-0000-0000BC000000}"/>
    <cellStyle name="Milliers 3" xfId="189" xr:uid="{00000000-0005-0000-0000-0000BD000000}"/>
    <cellStyle name="Milliers 4" xfId="190" xr:uid="{00000000-0005-0000-0000-0000BE000000}"/>
    <cellStyle name="Milliers_06 09 04 MC" xfId="191" xr:uid="{00000000-0005-0000-0000-0000BF000000}"/>
    <cellStyle name="Model" xfId="192" xr:uid="{00000000-0005-0000-0000-0000C0000000}"/>
    <cellStyle name="Moneda [0]_10 AVERIAS MASIVAS + ANT" xfId="193" xr:uid="{00000000-0005-0000-0000-0000C1000000}"/>
    <cellStyle name="Moneda_10 AVERIAS MASIVAS + ANT" xfId="194" xr:uid="{00000000-0005-0000-0000-0000C2000000}"/>
    <cellStyle name="Monetario" xfId="195" xr:uid="{00000000-0005-0000-0000-0000C3000000}"/>
    <cellStyle name="no dec" xfId="196" xr:uid="{00000000-0005-0000-0000-0000C4000000}"/>
    <cellStyle name="Normal" xfId="0" builtinId="0"/>
    <cellStyle name="Normal - Style1" xfId="197" xr:uid="{00000000-0005-0000-0000-0000C5000000}"/>
    <cellStyle name="Normal 10" xfId="198" xr:uid="{00000000-0005-0000-0000-0000C6000000}"/>
    <cellStyle name="Normal 10 2" xfId="199" xr:uid="{00000000-0005-0000-0000-0000C7000000}"/>
    <cellStyle name="Normal 10 3" xfId="425" xr:uid="{00000000-0005-0000-0000-0000A9010000}"/>
    <cellStyle name="Normal 10_90837 Reallignment Budget Sep132012-Final Draft internal working" xfId="200" xr:uid="{00000000-0005-0000-0000-0000C8000000}"/>
    <cellStyle name="Normal 11" xfId="201" xr:uid="{00000000-0005-0000-0000-0000C9000000}"/>
    <cellStyle name="Normal 11 3" xfId="430" xr:uid="{00000000-0005-0000-0000-0000AE010000}"/>
    <cellStyle name="Normal 12" xfId="202" xr:uid="{00000000-0005-0000-0000-0000CA000000}"/>
    <cellStyle name="Normal 13" xfId="203" xr:uid="{00000000-0005-0000-0000-0000CB000000}"/>
    <cellStyle name="Normal 14" xfId="204" xr:uid="{00000000-0005-0000-0000-0000CC000000}"/>
    <cellStyle name="Normal 15" xfId="205" xr:uid="{00000000-0005-0000-0000-0000CD000000}"/>
    <cellStyle name="Normal 16" xfId="206" xr:uid="{00000000-0005-0000-0000-0000CE000000}"/>
    <cellStyle name="Normal 17" xfId="207" xr:uid="{00000000-0005-0000-0000-0000CF000000}"/>
    <cellStyle name="Normal 18" xfId="208" xr:uid="{00000000-0005-0000-0000-0000D0000000}"/>
    <cellStyle name="Normal 19" xfId="209" xr:uid="{00000000-0005-0000-0000-0000D1000000}"/>
    <cellStyle name="Normal 2" xfId="4" xr:uid="{00000000-0005-0000-0000-000004000000}"/>
    <cellStyle name="Normal 2 10" xfId="210" xr:uid="{00000000-0005-0000-0000-0000D2000000}"/>
    <cellStyle name="Normal 2 11" xfId="211" xr:uid="{00000000-0005-0000-0000-0000D3000000}"/>
    <cellStyle name="Normal 2 12" xfId="212" xr:uid="{00000000-0005-0000-0000-0000D4000000}"/>
    <cellStyle name="Normal 2 13" xfId="213" xr:uid="{00000000-0005-0000-0000-0000D5000000}"/>
    <cellStyle name="Normal 2 2" xfId="214" xr:uid="{00000000-0005-0000-0000-0000D6000000}"/>
    <cellStyle name="Normal 2 2 10" xfId="215" xr:uid="{00000000-0005-0000-0000-0000D7000000}"/>
    <cellStyle name="Normal 2 2 2" xfId="216" xr:uid="{00000000-0005-0000-0000-0000D8000000}"/>
    <cellStyle name="Normal 2 2 3" xfId="217" xr:uid="{00000000-0005-0000-0000-0000D9000000}"/>
    <cellStyle name="Normal 2 2 3 2" xfId="218" xr:uid="{00000000-0005-0000-0000-0000DA000000}"/>
    <cellStyle name="Normal 2 2 4" xfId="219" xr:uid="{00000000-0005-0000-0000-0000DB000000}"/>
    <cellStyle name="Normal 2 2 5" xfId="220" xr:uid="{00000000-0005-0000-0000-0000DC000000}"/>
    <cellStyle name="Normal 2 2 6" xfId="221" xr:uid="{00000000-0005-0000-0000-0000DD000000}"/>
    <cellStyle name="Normal 2 2 7" xfId="222" xr:uid="{00000000-0005-0000-0000-0000DE000000}"/>
    <cellStyle name="Normal 2 2 8" xfId="223" xr:uid="{00000000-0005-0000-0000-0000DF000000}"/>
    <cellStyle name="Normal 2 2 9" xfId="224" xr:uid="{00000000-0005-0000-0000-0000E0000000}"/>
    <cellStyle name="Normal 2 2_JV990106 Islamabad Office Ext Rent 07-11" xfId="225" xr:uid="{00000000-0005-0000-0000-0000E1000000}"/>
    <cellStyle name="Normal 2 3" xfId="226" xr:uid="{00000000-0005-0000-0000-0000E2000000}"/>
    <cellStyle name="Normal 2 4" xfId="227" xr:uid="{00000000-0005-0000-0000-0000E3000000}"/>
    <cellStyle name="Normal 2 5" xfId="228" xr:uid="{00000000-0005-0000-0000-0000E4000000}"/>
    <cellStyle name="Normal 2 6" xfId="229" xr:uid="{00000000-0005-0000-0000-0000E5000000}"/>
    <cellStyle name="Normal 2 7" xfId="230" xr:uid="{00000000-0005-0000-0000-0000E6000000}"/>
    <cellStyle name="Normal 2 8" xfId="231" xr:uid="{00000000-0005-0000-0000-0000E7000000}"/>
    <cellStyle name="Normal 2 9" xfId="232" xr:uid="{00000000-0005-0000-0000-0000E8000000}"/>
    <cellStyle name="Normal 2_1 land levelling " xfId="233" xr:uid="{00000000-0005-0000-0000-0000E9000000}"/>
    <cellStyle name="Normal 20" xfId="234" xr:uid="{00000000-0005-0000-0000-0000EA000000}"/>
    <cellStyle name="Normal 21" xfId="235" xr:uid="{00000000-0005-0000-0000-0000EB000000}"/>
    <cellStyle name="Normal 22" xfId="236" xr:uid="{00000000-0005-0000-0000-0000EC000000}"/>
    <cellStyle name="Normal 23" xfId="237" xr:uid="{00000000-0005-0000-0000-0000ED000000}"/>
    <cellStyle name="Normal 24" xfId="238" xr:uid="{00000000-0005-0000-0000-0000EE000000}"/>
    <cellStyle name="Normal 25" xfId="239" xr:uid="{00000000-0005-0000-0000-0000EF000000}"/>
    <cellStyle name="Normal 26" xfId="240" xr:uid="{00000000-0005-0000-0000-0000F0000000}"/>
    <cellStyle name="Normal 27" xfId="241" xr:uid="{00000000-0005-0000-0000-0000F1000000}"/>
    <cellStyle name="Normal 28" xfId="242" xr:uid="{00000000-0005-0000-0000-0000F2000000}"/>
    <cellStyle name="Normal 29" xfId="243" xr:uid="{00000000-0005-0000-0000-0000F3000000}"/>
    <cellStyle name="Normal 3" xfId="244" xr:uid="{00000000-0005-0000-0000-0000F4000000}"/>
    <cellStyle name="Normal 3 2" xfId="5" xr:uid="{00000000-0005-0000-0000-000005000000}"/>
    <cellStyle name="Normal 3 2 2" xfId="245" xr:uid="{00000000-0005-0000-0000-0000F5000000}"/>
    <cellStyle name="Normal 3 2_JV990102 Payroll Islamabad Oct-2012" xfId="246" xr:uid="{00000000-0005-0000-0000-0000F6000000}"/>
    <cellStyle name="Normal 3 3" xfId="247" xr:uid="{00000000-0005-0000-0000-0000F7000000}"/>
    <cellStyle name="Normal 3 4" xfId="248" xr:uid="{00000000-0005-0000-0000-0000F8000000}"/>
    <cellStyle name="Normal 3_90837 Reallignment Budget Sep132012-Final Draft internal working" xfId="249" xr:uid="{00000000-0005-0000-0000-0000F9000000}"/>
    <cellStyle name="Normal 30" xfId="250" xr:uid="{00000000-0005-0000-0000-0000FA000000}"/>
    <cellStyle name="Normal 31" xfId="251" xr:uid="{00000000-0005-0000-0000-0000FB000000}"/>
    <cellStyle name="Normal 32" xfId="252" xr:uid="{00000000-0005-0000-0000-0000FC000000}"/>
    <cellStyle name="Normal 33" xfId="253" xr:uid="{00000000-0005-0000-0000-0000FD000000}"/>
    <cellStyle name="Normal 34" xfId="254" xr:uid="{00000000-0005-0000-0000-0000FE000000}"/>
    <cellStyle name="Normal 35" xfId="255" xr:uid="{00000000-0005-0000-0000-0000FF000000}"/>
    <cellStyle name="Normal 36" xfId="256" xr:uid="{00000000-0005-0000-0000-000000010000}"/>
    <cellStyle name="Normal 37" xfId="257" xr:uid="{00000000-0005-0000-0000-000001010000}"/>
    <cellStyle name="Normal 38" xfId="258" xr:uid="{00000000-0005-0000-0000-000002010000}"/>
    <cellStyle name="Normal 39" xfId="259" xr:uid="{00000000-0005-0000-0000-000003010000}"/>
    <cellStyle name="Normal 4" xfId="260" xr:uid="{00000000-0005-0000-0000-000004010000}"/>
    <cellStyle name="Normal 4 10" xfId="261" xr:uid="{00000000-0005-0000-0000-000005010000}"/>
    <cellStyle name="Normal 4 11" xfId="262" xr:uid="{00000000-0005-0000-0000-000006010000}"/>
    <cellStyle name="Normal 4 2" xfId="263" xr:uid="{00000000-0005-0000-0000-000007010000}"/>
    <cellStyle name="Normal 4 3" xfId="264" xr:uid="{00000000-0005-0000-0000-000008010000}"/>
    <cellStyle name="Normal 4 3 2" xfId="265" xr:uid="{00000000-0005-0000-0000-000009010000}"/>
    <cellStyle name="Normal 4 3_90837 Reallignment Budget Sep132012-Final Draft internal working" xfId="266" xr:uid="{00000000-0005-0000-0000-00000A010000}"/>
    <cellStyle name="Normal 4 4" xfId="267" xr:uid="{00000000-0005-0000-0000-00000B010000}"/>
    <cellStyle name="Normal 4 4 2" xfId="268" xr:uid="{00000000-0005-0000-0000-00000C010000}"/>
    <cellStyle name="Normal 4 4_90837 Reallignment Budget Sep132012-Final Draft internal working" xfId="269" xr:uid="{00000000-0005-0000-0000-00000D010000}"/>
    <cellStyle name="Normal 4 5" xfId="270" xr:uid="{00000000-0005-0000-0000-00000E010000}"/>
    <cellStyle name="Normal 4 5 2" xfId="271" xr:uid="{00000000-0005-0000-0000-00000F010000}"/>
    <cellStyle name="Normal 4 5_90837 Interim Report update to 310512" xfId="272" xr:uid="{00000000-0005-0000-0000-000010010000}"/>
    <cellStyle name="Normal 4 6" xfId="273" xr:uid="{00000000-0005-0000-0000-000011010000}"/>
    <cellStyle name="Normal 4 7" xfId="274" xr:uid="{00000000-0005-0000-0000-000012010000}"/>
    <cellStyle name="Normal 4 8" xfId="275" xr:uid="{00000000-0005-0000-0000-000013010000}"/>
    <cellStyle name="Normal 4 9" xfId="276" xr:uid="{00000000-0005-0000-0000-000014010000}"/>
    <cellStyle name="Normal 4_0912 Salary Extract" xfId="277" xr:uid="{00000000-0005-0000-0000-000015010000}"/>
    <cellStyle name="Normal 40" xfId="278" xr:uid="{00000000-0005-0000-0000-000016010000}"/>
    <cellStyle name="Normal 41" xfId="279" xr:uid="{00000000-0005-0000-0000-000017010000}"/>
    <cellStyle name="Normal 42" xfId="280" xr:uid="{00000000-0005-0000-0000-000018010000}"/>
    <cellStyle name="Normal 43" xfId="281" xr:uid="{00000000-0005-0000-0000-000019010000}"/>
    <cellStyle name="Normal 44" xfId="282" xr:uid="{00000000-0005-0000-0000-00001A010000}"/>
    <cellStyle name="Normal 45" xfId="283" xr:uid="{00000000-0005-0000-0000-00001B010000}"/>
    <cellStyle name="Normal 46" xfId="284" xr:uid="{00000000-0005-0000-0000-00001C010000}"/>
    <cellStyle name="Normal 47" xfId="285" xr:uid="{00000000-0005-0000-0000-00001D010000}"/>
    <cellStyle name="Normal 48" xfId="286" xr:uid="{00000000-0005-0000-0000-00001E010000}"/>
    <cellStyle name="Normal 49" xfId="287" xr:uid="{00000000-0005-0000-0000-00001F010000}"/>
    <cellStyle name="Normal 5" xfId="288" xr:uid="{00000000-0005-0000-0000-000020010000}"/>
    <cellStyle name="Normal 5 2" xfId="289" xr:uid="{00000000-0005-0000-0000-000021010000}"/>
    <cellStyle name="Normal 5 3" xfId="290" xr:uid="{00000000-0005-0000-0000-000022010000}"/>
    <cellStyle name="Normal 5 4" xfId="291" xr:uid="{00000000-0005-0000-0000-000023010000}"/>
    <cellStyle name="Normal 5_Jv990110 Sevrence ISB Staff 0910" xfId="292" xr:uid="{00000000-0005-0000-0000-000024010000}"/>
    <cellStyle name="Normal 50" xfId="293" xr:uid="{00000000-0005-0000-0000-000025010000}"/>
    <cellStyle name="Normal 51" xfId="294" xr:uid="{00000000-0005-0000-0000-000026010000}"/>
    <cellStyle name="Normal 52" xfId="295" xr:uid="{00000000-0005-0000-0000-000027010000}"/>
    <cellStyle name="Normal 53" xfId="296" xr:uid="{00000000-0005-0000-0000-000028010000}"/>
    <cellStyle name="Normal 54" xfId="297" xr:uid="{00000000-0005-0000-0000-000029010000}"/>
    <cellStyle name="Normal 55" xfId="423" xr:uid="{00000000-0005-0000-0000-0000A7010000}"/>
    <cellStyle name="Normal 56" xfId="424" xr:uid="{00000000-0005-0000-0000-0000A8010000}"/>
    <cellStyle name="Normal 57" xfId="426" xr:uid="{00000000-0005-0000-0000-0000AA010000}"/>
    <cellStyle name="Normal 58" xfId="427" xr:uid="{00000000-0005-0000-0000-0000AB010000}"/>
    <cellStyle name="Normal 58 2" xfId="429" xr:uid="{00000000-0005-0000-0000-0000AD010000}"/>
    <cellStyle name="Normal 59" xfId="428" xr:uid="{00000000-0005-0000-0000-0000AC010000}"/>
    <cellStyle name="Normal 6" xfId="298" xr:uid="{00000000-0005-0000-0000-00002A010000}"/>
    <cellStyle name="Normal 6 2" xfId="299" xr:uid="{00000000-0005-0000-0000-00002B010000}"/>
    <cellStyle name="Normal 6 2 2" xfId="300" xr:uid="{00000000-0005-0000-0000-00002C010000}"/>
    <cellStyle name="Normal 6 2_JV990102 Payroll Islamabad Oct-2012" xfId="301" xr:uid="{00000000-0005-0000-0000-00002D010000}"/>
    <cellStyle name="Normal 6 3" xfId="302" xr:uid="{00000000-0005-0000-0000-00002E010000}"/>
    <cellStyle name="Normal 6 4" xfId="303" xr:uid="{00000000-0005-0000-0000-00002F010000}"/>
    <cellStyle name="Normal 6 5" xfId="304" xr:uid="{00000000-0005-0000-0000-000030010000}"/>
    <cellStyle name="Normal 6 6" xfId="305" xr:uid="{00000000-0005-0000-0000-000031010000}"/>
    <cellStyle name="Normal 6_0912 Salary Extract" xfId="306" xr:uid="{00000000-0005-0000-0000-000032010000}"/>
    <cellStyle name="Normal 60" xfId="431" xr:uid="{00000000-0005-0000-0000-0000AF010000}"/>
    <cellStyle name="Normal 60 2" xfId="433" xr:uid="{00000000-0005-0000-0000-0000B1010000}"/>
    <cellStyle name="Normal 61" xfId="435" xr:uid="{00000000-0005-0000-0000-0000B3010000}"/>
    <cellStyle name="Normal 7" xfId="307" xr:uid="{00000000-0005-0000-0000-000033010000}"/>
    <cellStyle name="Normal 7 10" xfId="308" xr:uid="{00000000-0005-0000-0000-000034010000}"/>
    <cellStyle name="Normal 7 2" xfId="309" xr:uid="{00000000-0005-0000-0000-000035010000}"/>
    <cellStyle name="Normal 7 3" xfId="310" xr:uid="{00000000-0005-0000-0000-000036010000}"/>
    <cellStyle name="Normal 7 3 2" xfId="311" xr:uid="{00000000-0005-0000-0000-000037010000}"/>
    <cellStyle name="Normal 7 3_90837 Interim Report update to 310512" xfId="312" xr:uid="{00000000-0005-0000-0000-000038010000}"/>
    <cellStyle name="Normal 7 4" xfId="313" xr:uid="{00000000-0005-0000-0000-000039010000}"/>
    <cellStyle name="Normal 7 5" xfId="314" xr:uid="{00000000-0005-0000-0000-00003A010000}"/>
    <cellStyle name="Normal 7 6" xfId="315" xr:uid="{00000000-0005-0000-0000-00003B010000}"/>
    <cellStyle name="Normal 7 7" xfId="316" xr:uid="{00000000-0005-0000-0000-00003C010000}"/>
    <cellStyle name="Normal 7 8" xfId="317" xr:uid="{00000000-0005-0000-0000-00003D010000}"/>
    <cellStyle name="Normal 7 9" xfId="318" xr:uid="{00000000-0005-0000-0000-00003E010000}"/>
    <cellStyle name="Normal 7_90837 Reallignment Budget Sep132012-Final Draft internal working" xfId="319" xr:uid="{00000000-0005-0000-0000-00003F010000}"/>
    <cellStyle name="Normal 8" xfId="320" xr:uid="{00000000-0005-0000-0000-000040010000}"/>
    <cellStyle name="Normal 8 2" xfId="321" xr:uid="{00000000-0005-0000-0000-000041010000}"/>
    <cellStyle name="Normal 8 2 2" xfId="322" xr:uid="{00000000-0005-0000-0000-000042010000}"/>
    <cellStyle name="Normal 8 2_90837 Reallignment Budget Sep132012-Final Draft internal working" xfId="323" xr:uid="{00000000-0005-0000-0000-000043010000}"/>
    <cellStyle name="Normal 8 3" xfId="324" xr:uid="{00000000-0005-0000-0000-000044010000}"/>
    <cellStyle name="Normal 8 3 2" xfId="325" xr:uid="{00000000-0005-0000-0000-000045010000}"/>
    <cellStyle name="Normal 8 3_90837 Interim Report update to 310512" xfId="326" xr:uid="{00000000-0005-0000-0000-000046010000}"/>
    <cellStyle name="Normal 8 4" xfId="327" xr:uid="{00000000-0005-0000-0000-000047010000}"/>
    <cellStyle name="Normal 8 5" xfId="328" xr:uid="{00000000-0005-0000-0000-000048010000}"/>
    <cellStyle name="Normal 8 6" xfId="329" xr:uid="{00000000-0005-0000-0000-000049010000}"/>
    <cellStyle name="Normal 8_90837 Reallignment Budget Sep132012-Final Draft internal working" xfId="330" xr:uid="{00000000-0005-0000-0000-00004A010000}"/>
    <cellStyle name="Normal 9" xfId="331" xr:uid="{00000000-0005-0000-0000-00004B010000}"/>
    <cellStyle name="Normal 9 2" xfId="332" xr:uid="{00000000-0005-0000-0000-00004C010000}"/>
    <cellStyle name="Normal 9 3" xfId="333" xr:uid="{00000000-0005-0000-0000-00004D010000}"/>
    <cellStyle name="Normal 9_90837 Reallignment Budget Sep132012-Final Draft internal working" xfId="334" xr:uid="{00000000-0005-0000-0000-00004E010000}"/>
    <cellStyle name="normální_laroux" xfId="335" xr:uid="{00000000-0005-0000-0000-00004F010000}"/>
    <cellStyle name="Normalny_laroux" xfId="336" xr:uid="{00000000-0005-0000-0000-000050010000}"/>
    <cellStyle name="Note 2" xfId="337" xr:uid="{00000000-0005-0000-0000-000051010000}"/>
    <cellStyle name="Note 3" xfId="338" xr:uid="{00000000-0005-0000-0000-000052010000}"/>
    <cellStyle name="Note 4" xfId="339" xr:uid="{00000000-0005-0000-0000-000053010000}"/>
    <cellStyle name="Percent" xfId="3" builtinId="5"/>
    <cellStyle name="Percent [2]" xfId="340" xr:uid="{00000000-0005-0000-0000-000054010000}"/>
    <cellStyle name="Percent 10" xfId="341" xr:uid="{00000000-0005-0000-0000-000055010000}"/>
    <cellStyle name="Percent 11" xfId="342" xr:uid="{00000000-0005-0000-0000-000056010000}"/>
    <cellStyle name="Percent 12" xfId="343" xr:uid="{00000000-0005-0000-0000-000057010000}"/>
    <cellStyle name="Percent 13" xfId="344" xr:uid="{00000000-0005-0000-0000-000058010000}"/>
    <cellStyle name="Percent 14" xfId="345" xr:uid="{00000000-0005-0000-0000-000059010000}"/>
    <cellStyle name="Percent 15" xfId="346" xr:uid="{00000000-0005-0000-0000-00005A010000}"/>
    <cellStyle name="Percent 16" xfId="347" xr:uid="{00000000-0005-0000-0000-00005B010000}"/>
    <cellStyle name="Percent 17" xfId="348" xr:uid="{00000000-0005-0000-0000-00005C010000}"/>
    <cellStyle name="Percent 18" xfId="349" xr:uid="{00000000-0005-0000-0000-00005D010000}"/>
    <cellStyle name="Percent 19" xfId="350" xr:uid="{00000000-0005-0000-0000-00005E010000}"/>
    <cellStyle name="Percent 2" xfId="351" xr:uid="{00000000-0005-0000-0000-00005F010000}"/>
    <cellStyle name="Percent 2 2" xfId="352" xr:uid="{00000000-0005-0000-0000-000060010000}"/>
    <cellStyle name="Percent 2 3" xfId="353" xr:uid="{00000000-0005-0000-0000-000061010000}"/>
    <cellStyle name="Percent 20" xfId="354" xr:uid="{00000000-0005-0000-0000-000062010000}"/>
    <cellStyle name="Percent 21" xfId="355" xr:uid="{00000000-0005-0000-0000-000063010000}"/>
    <cellStyle name="Percent 22" xfId="356" xr:uid="{00000000-0005-0000-0000-000064010000}"/>
    <cellStyle name="Percent 23" xfId="357" xr:uid="{00000000-0005-0000-0000-000065010000}"/>
    <cellStyle name="Percent 24" xfId="358" xr:uid="{00000000-0005-0000-0000-000066010000}"/>
    <cellStyle name="Percent 25" xfId="359" xr:uid="{00000000-0005-0000-0000-000067010000}"/>
    <cellStyle name="Percent 26" xfId="360" xr:uid="{00000000-0005-0000-0000-000068010000}"/>
    <cellStyle name="Percent 27" xfId="361" xr:uid="{00000000-0005-0000-0000-000069010000}"/>
    <cellStyle name="Percent 28" xfId="362" xr:uid="{00000000-0005-0000-0000-00006A010000}"/>
    <cellStyle name="Percent 29" xfId="363" xr:uid="{00000000-0005-0000-0000-00006B010000}"/>
    <cellStyle name="Percent 3" xfId="364" xr:uid="{00000000-0005-0000-0000-00006C010000}"/>
    <cellStyle name="Percent 3 2" xfId="365" xr:uid="{00000000-0005-0000-0000-00006D010000}"/>
    <cellStyle name="Percent 3 3" xfId="366" xr:uid="{00000000-0005-0000-0000-00006E010000}"/>
    <cellStyle name="Percent 3 3 2" xfId="367" xr:uid="{00000000-0005-0000-0000-00006F010000}"/>
    <cellStyle name="Percent 3 4" xfId="368" xr:uid="{00000000-0005-0000-0000-000070010000}"/>
    <cellStyle name="Percent 3 5" xfId="369" xr:uid="{00000000-0005-0000-0000-000071010000}"/>
    <cellStyle name="Percent 30" xfId="370" xr:uid="{00000000-0005-0000-0000-000072010000}"/>
    <cellStyle name="Percent 31" xfId="371" xr:uid="{00000000-0005-0000-0000-000073010000}"/>
    <cellStyle name="Percent 32" xfId="372" xr:uid="{00000000-0005-0000-0000-000074010000}"/>
    <cellStyle name="Percent 33" xfId="373" xr:uid="{00000000-0005-0000-0000-000075010000}"/>
    <cellStyle name="Percent 34" xfId="374" xr:uid="{00000000-0005-0000-0000-000076010000}"/>
    <cellStyle name="Percent 35" xfId="375" xr:uid="{00000000-0005-0000-0000-000077010000}"/>
    <cellStyle name="Percent 36" xfId="376" xr:uid="{00000000-0005-0000-0000-000078010000}"/>
    <cellStyle name="Percent 37" xfId="377" xr:uid="{00000000-0005-0000-0000-000079010000}"/>
    <cellStyle name="Percent 38" xfId="378" xr:uid="{00000000-0005-0000-0000-00007A010000}"/>
    <cellStyle name="Percent 39" xfId="379" xr:uid="{00000000-0005-0000-0000-00007B010000}"/>
    <cellStyle name="Percent 4" xfId="380" xr:uid="{00000000-0005-0000-0000-00007C010000}"/>
    <cellStyle name="Percent 4 2" xfId="381" xr:uid="{00000000-0005-0000-0000-00007D010000}"/>
    <cellStyle name="Percent 4 2 2" xfId="382" xr:uid="{00000000-0005-0000-0000-00007E010000}"/>
    <cellStyle name="Percent 4 3" xfId="383" xr:uid="{00000000-0005-0000-0000-00007F010000}"/>
    <cellStyle name="Percent 40" xfId="384" xr:uid="{00000000-0005-0000-0000-000080010000}"/>
    <cellStyle name="Percent 41" xfId="385" xr:uid="{00000000-0005-0000-0000-000081010000}"/>
    <cellStyle name="Percent 42" xfId="386" xr:uid="{00000000-0005-0000-0000-000082010000}"/>
    <cellStyle name="Percent 43" xfId="387" xr:uid="{00000000-0005-0000-0000-000083010000}"/>
    <cellStyle name="Percent 44" xfId="388" xr:uid="{00000000-0005-0000-0000-000084010000}"/>
    <cellStyle name="Percent 45" xfId="389" xr:uid="{00000000-0005-0000-0000-000085010000}"/>
    <cellStyle name="Percent 46" xfId="390" xr:uid="{00000000-0005-0000-0000-000086010000}"/>
    <cellStyle name="Percent 47" xfId="391" xr:uid="{00000000-0005-0000-0000-000087010000}"/>
    <cellStyle name="Percent 48" xfId="392" xr:uid="{00000000-0005-0000-0000-000088010000}"/>
    <cellStyle name="Percent 49" xfId="393" xr:uid="{00000000-0005-0000-0000-000089010000}"/>
    <cellStyle name="Percent 5" xfId="394" xr:uid="{00000000-0005-0000-0000-00008A010000}"/>
    <cellStyle name="Percent 50" xfId="395" xr:uid="{00000000-0005-0000-0000-00008B010000}"/>
    <cellStyle name="Percent 51" xfId="396" xr:uid="{00000000-0005-0000-0000-00008C010000}"/>
    <cellStyle name="Percent 52" xfId="397" xr:uid="{00000000-0005-0000-0000-00008D010000}"/>
    <cellStyle name="Percent 53" xfId="398" xr:uid="{00000000-0005-0000-0000-00008E010000}"/>
    <cellStyle name="Percent 54" xfId="399" xr:uid="{00000000-0005-0000-0000-00008F010000}"/>
    <cellStyle name="Percent 6" xfId="400" xr:uid="{00000000-0005-0000-0000-000090010000}"/>
    <cellStyle name="Percent 7" xfId="401" xr:uid="{00000000-0005-0000-0000-000091010000}"/>
    <cellStyle name="Percent 7 2" xfId="402" xr:uid="{00000000-0005-0000-0000-000092010000}"/>
    <cellStyle name="Percent 8" xfId="403" xr:uid="{00000000-0005-0000-0000-000093010000}"/>
    <cellStyle name="Percent 9" xfId="404" xr:uid="{00000000-0005-0000-0000-000094010000}"/>
    <cellStyle name="Porcentaje" xfId="405" xr:uid="{00000000-0005-0000-0000-000095010000}"/>
    <cellStyle name="Pourcentage 2" xfId="406" xr:uid="{00000000-0005-0000-0000-000096010000}"/>
    <cellStyle name="Pourcentage 2 2" xfId="407" xr:uid="{00000000-0005-0000-0000-000097010000}"/>
    <cellStyle name="Pourcentage 3" xfId="408" xr:uid="{00000000-0005-0000-0000-000098010000}"/>
    <cellStyle name="RM" xfId="409" xr:uid="{00000000-0005-0000-0000-000099010000}"/>
    <cellStyle name="small" xfId="410" xr:uid="{00000000-0005-0000-0000-00009A010000}"/>
    <cellStyle name="Style 1" xfId="411" xr:uid="{00000000-0005-0000-0000-00009B010000}"/>
    <cellStyle name="STYLE1" xfId="412" xr:uid="{00000000-0005-0000-0000-00009C010000}"/>
    <cellStyle name="STYLE2" xfId="413" xr:uid="{00000000-0005-0000-0000-00009D010000}"/>
    <cellStyle name="STYLE3" xfId="414" xr:uid="{00000000-0005-0000-0000-00009E010000}"/>
    <cellStyle name="STYLE4" xfId="415" xr:uid="{00000000-0005-0000-0000-00009F010000}"/>
    <cellStyle name="STYLE5" xfId="416" xr:uid="{00000000-0005-0000-0000-0000A0010000}"/>
    <cellStyle name="STYLE6" xfId="417" xr:uid="{00000000-0005-0000-0000-0000A1010000}"/>
    <cellStyle name="subhead" xfId="418" xr:uid="{00000000-0005-0000-0000-0000A2010000}"/>
    <cellStyle name="Univers" xfId="419" xr:uid="{00000000-0005-0000-0000-0000A3010000}"/>
    <cellStyle name="Walutowy [0]_laroux" xfId="420" xr:uid="{00000000-0005-0000-0000-0000A4010000}"/>
    <cellStyle name="Walutowy_laroux" xfId="421" xr:uid="{00000000-0005-0000-0000-0000A5010000}"/>
    <cellStyle name="표준_moonlight-est.2003" xfId="422" xr:uid="{00000000-0005-0000-0000-0000A6010000}"/>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65"/>
        </patternFill>
      </fill>
    </dxf>
    <dxf>
      <fill>
        <patternFill>
          <bgColor indexed="65"/>
        </patternFill>
      </fill>
    </dxf>
    <dxf>
      <fill>
        <patternFill>
          <bgColor indexed="65"/>
        </patternFill>
      </fill>
    </dxf>
    <dxf>
      <font>
        <b/>
        <condense val="0"/>
        <extend val="0"/>
        <color auto="1"/>
      </font>
    </dxf>
    <dxf>
      <font>
        <b/>
        <i/>
        <condense val="0"/>
        <extend val="0"/>
        <color indexed="10"/>
      </font>
    </dxf>
    <dxf>
      <font>
        <b/>
        <i/>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E1B32"/>
      <rgbColor rgb="00DAD6CB"/>
      <rgbColor rgb="00675545"/>
      <rgbColor rgb="00FFFFFF"/>
      <rgbColor rgb="00EDB700"/>
      <rgbColor rgb="00A2AD00"/>
      <rgbColor rgb="002C95B5"/>
      <rgbColor rgb="00000000"/>
      <rgbColor rgb="00000080"/>
      <rgbColor rgb="00FF00FF"/>
      <rgbColor rgb="00FFFF00"/>
      <rgbColor rgb="0000FFFF"/>
      <rgbColor rgb="00800080"/>
      <rgbColor rgb="00800000"/>
      <rgbColor rgb="00F1F1F1"/>
      <rgbColor rgb="00EAEAEA"/>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hsglobal-my.sharepoint.com/personal/akozel_urc-chs_com/Documents/Desktop/Alesia's/2.Reviews/FY21/4.Uganda%20contract/PMI%20UGANDA%20-%20Draft%205.7.21%204.17p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hsglobal-my.sharepoint.com/Proposal/12-%20FY2012/12-9910-355-USAID-SWIFT%20IV/BUDGETS/FINAL/URC_DETAILED_BUDGET_SWIFT_IV_FINAL_DRAFT_10.25.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hsglobal-my.sharepoint.com/personal/akozel_urc-chs_com/Documents/Desktop/Alesia's/3.My%20bids/3.Ghana/2.Budget%20Drafts/Ghana%20QHS%20-%20Budget%20Draft%20#1-4.7.21-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hsglobal-my.sharepoint.com/personal/akozel_urc-chs_com/Documents/Desktop/Alesia's/3.My%20bids/3.Ghana/4.Partners/2.WI-HER/1.Budget%20Draft%20#1/file:/D:/Draft Budget 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hsglobal-my.sharepoint.com/personal/akozel_urc-chs_com/Documents/Desktop/Alesia's/3.My%20bids/3.Ghana/2.Budget%20Drafts/Ghana%20QHS%20-%20Budget%20Draft%20#1-3.19.21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hsglobal-my.sharepoint.com/personal/akozel_urc-chs_com/Documents/Desktop/Alesia's/3.My%20bids/3.Ghana/4.Partners/2.WI-HER/1.Budget%20Draft%20#1/file:/D:/Jginther/Analytical Services/Price Evalu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hsglobal-my.sharepoint.com/personal/akozel_urc-chs_com/Documents/Desktop/Alesia's/3.My%20bids/3.Ghana/4.Partners/2.WI-HER/1.Budget%20Draft%20#1/file:/D:/URC_ Revised_Budget 08 23 10 TB CARE .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Documents%20and%20Settings\cfelipe\Desktop\Copy%20of%2007-938.BanglaSmilingSun.v12.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1 - Budget Summary"/>
      <sheetName val="Tab 2 - Indirect Costs "/>
      <sheetName val="Tab 3 - Payment of Fees"/>
      <sheetName val="Tab 4 - Cancellation Ceilings"/>
      <sheetName val="Tab 5 - Detailed Budget"/>
      <sheetName val="URC Train.. Acti.. &amp; Worksh "/>
      <sheetName val="Environmental Compliance Budget"/>
      <sheetName val="SUMMARY BUDGET UHF"/>
      <sheetName val="DETAILED BUDGET UHF"/>
      <sheetName val="SUMMARY BUDGET DREAMLINE"/>
      <sheetName val="DETAILED BUDGET DREAMLINE"/>
      <sheetName val="SUMMARY BUDGET TMG"/>
      <sheetName val="DETAILED BUDGET TMG"/>
      <sheetName val="LCP"/>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6">
          <cell r="Q6">
            <v>705</v>
          </cell>
        </row>
        <row r="25">
          <cell r="G25">
            <v>121914</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ACHMENT J.13"/>
      <sheetName val="ATTACHMENT J.10"/>
      <sheetName val="SWIFT IV Pipeline Format"/>
      <sheetName val="General Guidance"/>
      <sheetName val="SUMMARY BUDGET"/>
      <sheetName val="MAIN DETAILED BUDGET"/>
      <sheetName val="TRAINING"/>
      <sheetName val="PerDiem Allowances FSN"/>
      <sheetName val="TRAINING TEMPLATE 1"/>
      <sheetName val="TRAINING TEMPLATE 2"/>
      <sheetName val="TRAVEL TEMPLATE 1"/>
      <sheetName val="TRAVEL TEMPLATE 2"/>
      <sheetName val="URC MAIN DETAILED BUDGET"/>
      <sheetName val="IRD Detailed Line-Item Budget"/>
      <sheetName val="Allowance Details"/>
      <sheetName val="Refs"/>
      <sheetName val="PARTNER DETAILED BUDGET"/>
    </sheetNames>
    <sheetDataSet>
      <sheetData sheetId="0"/>
      <sheetData sheetId="1"/>
      <sheetData sheetId="2"/>
      <sheetData sheetId="3"/>
      <sheetData sheetId="4"/>
      <sheetData sheetId="5">
        <row r="3">
          <cell r="F3">
            <v>1</v>
          </cell>
        </row>
        <row r="55">
          <cell r="Q55">
            <v>289218</v>
          </cell>
        </row>
      </sheetData>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F424 "/>
      <sheetName val="SF424a"/>
      <sheetName val="Sheet3"/>
      <sheetName val="3. Procurement"/>
      <sheetName val="Local FB"/>
      <sheetName val="ICR Ceilings"/>
      <sheetName val="Analysis"/>
      <sheetName val="UCDR Table"/>
      <sheetName val="FSN scale"/>
      <sheetName val="P&amp;L"/>
      <sheetName val="FULL COST"/>
      <sheetName val="LOE Summary"/>
      <sheetName val="SUMMARY BUDGET URC"/>
      <sheetName val="DETAILED BUDGET URC"/>
      <sheetName val="WI-HER"/>
      <sheetName val="WI-HER DETAILED BUDGET"/>
      <sheetName val="SUMMARY NHRC"/>
      <sheetName val="NHRC DETAILED BUDGET"/>
      <sheetName val="DETAILED ACTIVITIES MAIN"/>
      <sheetName val="COST-SHARE DETAIL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2">
          <cell r="G22">
            <v>23000</v>
          </cell>
          <cell r="I22">
            <v>32180</v>
          </cell>
          <cell r="K22">
            <v>32180</v>
          </cell>
          <cell r="M22">
            <v>24150</v>
          </cell>
        </row>
      </sheetData>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triction-RFP"/>
      <sheetName val="Restriction-RFA"/>
      <sheetName val="SF 424"/>
      <sheetName val="SF424A"/>
      <sheetName val="Summary"/>
      <sheetName val="Detail"/>
      <sheetName val="TOTAL COST Mgmt. Admin &amp; Suppt."/>
      <sheetName val="TOTAL COST Program Activity "/>
      <sheetName val="A.1 Training"/>
      <sheetName val="A.2 Training"/>
      <sheetName val="B. Local Travel"/>
      <sheetName val="C. Contractual"/>
      <sheetName val="Commodities-Related"/>
      <sheetName val="Cost Share Budget"/>
      <sheetName val="Refs"/>
      <sheetName val="Parameters"/>
      <sheetName val="PARTNER'S DETAILED BUDGET"/>
      <sheetName val="Formula Valu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row r="9">
          <cell r="B9">
            <v>0</v>
          </cell>
        </row>
        <row r="15">
          <cell r="B15">
            <v>1.0249999999999999</v>
          </cell>
        </row>
        <row r="69">
          <cell r="B69">
            <v>21</v>
          </cell>
        </row>
        <row r="70">
          <cell r="B70">
            <v>14</v>
          </cell>
        </row>
        <row r="71">
          <cell r="B71">
            <v>14</v>
          </cell>
        </row>
      </sheetData>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F424 "/>
      <sheetName val="SF424a"/>
      <sheetName val="ICR Ceilings"/>
      <sheetName val="UCDR Table"/>
      <sheetName val="Analysis"/>
      <sheetName val="LOE Summary"/>
      <sheetName val="SUMMARY BUDGET URC"/>
      <sheetName val="DETAILED BUDGET URC"/>
      <sheetName val="DETAILED ACTIVITIES MAIN"/>
      <sheetName val="SUMMARY BUDGET PARTNER 1"/>
      <sheetName val="DETAILED BUDGET PARTNER 1"/>
      <sheetName val="DETAILED ACTIVITIES PARTNER 1"/>
      <sheetName val="COST-SHARE DETAILED"/>
    </sheetNames>
    <sheetDataSet>
      <sheetData sheetId="0" refreshError="1"/>
      <sheetData sheetId="1" refreshError="1"/>
      <sheetData sheetId="2" refreshError="1"/>
      <sheetData sheetId="3">
        <row r="30">
          <cell r="B30">
            <v>0.01</v>
          </cell>
        </row>
        <row r="31">
          <cell r="B31">
            <v>0.05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 Evaluation"/>
      <sheetName val="MSI USN Multiplier"/>
      <sheetName val="Refs"/>
      <sheetName val="Liberia Budget"/>
      <sheetName val="Pricing"/>
      <sheetName val="formulas"/>
      <sheetName val="MAIN DETAILED BUDGET"/>
      <sheetName val="Parameters"/>
    </sheetNames>
    <sheetDataSet>
      <sheetData sheetId="0" refreshError="1"/>
      <sheetData sheetId="1" refreshError="1">
        <row r="11">
          <cell r="B11">
            <v>0.36199999999999999</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triction-RFA"/>
      <sheetName val="SF 424"/>
      <sheetName val="SF424A"/>
      <sheetName val="Summary Total"/>
      <sheetName val="Summary Core Funds"/>
      <sheetName val="Detail-Core Funds"/>
      <sheetName val="Summary Field Support"/>
      <sheetName val="Detail-Cambodia"/>
      <sheetName val="Detail-Indonesia"/>
      <sheetName val="Detail-Nigeria"/>
      <sheetName val="Detail-Other"/>
      <sheetName val="Detail-Bangladesh "/>
      <sheetName val="Detail-Mozambique"/>
      <sheetName val="Detail-Zambia"/>
      <sheetName val="Detail-Other Field Support"/>
      <sheetName val="TOTAL SUBS"/>
      <sheetName val="Cost Share-Subs"/>
      <sheetName val="Schedule A-Training"/>
      <sheetName val="Schedule B-Local Travel"/>
      <sheetName val="Schedule C-Per Diem"/>
      <sheetName val="Refs"/>
      <sheetName val="formulas"/>
      <sheetName val="MSI USN Multiplier"/>
      <sheetName val="Liberia Budget"/>
      <sheetName val="Parameters"/>
      <sheetName val="Pric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8">
          <cell r="B18">
            <v>15</v>
          </cell>
        </row>
        <row r="22">
          <cell r="B22">
            <v>14</v>
          </cell>
        </row>
      </sheetData>
      <sheetData sheetId="21" refreshError="1"/>
      <sheetData sheetId="22" refreshError="1"/>
      <sheetData sheetId="23" refreshError="1"/>
      <sheetData sheetId="24" refreshError="1"/>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triction"/>
      <sheetName val="URC.Summary"/>
      <sheetName val="Summary.Internal"/>
      <sheetName val="URC.Detail"/>
      <sheetName val="FMO.Sum"/>
      <sheetName val="FMO.Detail"/>
      <sheetName val="Refs"/>
    </sheetNames>
    <sheetDataSet>
      <sheetData sheetId="0"/>
      <sheetData sheetId="1"/>
      <sheetData sheetId="2"/>
      <sheetData sheetId="3"/>
      <sheetData sheetId="4"/>
      <sheetData sheetId="5"/>
      <sheetData sheetId="6">
        <row r="18">
          <cell r="B18">
            <v>68</v>
          </cell>
        </row>
      </sheetData>
    </sheetDataSet>
  </externalBook>
</externalLink>
</file>

<file path=xl/theme/theme1.xml><?xml version="1.0" encoding="utf-8"?>
<a:theme xmlns:a="http://schemas.openxmlformats.org/drawingml/2006/main" name="MC Theme">
  <a:themeElements>
    <a:clrScheme name="Mercy Corps Colors sampled">
      <a:dk1>
        <a:srgbClr val="4C515A"/>
      </a:dk1>
      <a:lt1>
        <a:srgbClr val="FFFFFF"/>
      </a:lt1>
      <a:dk2>
        <a:srgbClr val="D01D2B"/>
      </a:dk2>
      <a:lt2>
        <a:srgbClr val="FFFFFF"/>
      </a:lt2>
      <a:accent1>
        <a:srgbClr val="13A8A2"/>
      </a:accent1>
      <a:accent2>
        <a:srgbClr val="69AA43"/>
      </a:accent2>
      <a:accent3>
        <a:srgbClr val="FEC709"/>
      </a:accent3>
      <a:accent4>
        <a:srgbClr val="494E55"/>
      </a:accent4>
      <a:accent5>
        <a:srgbClr val="868A90"/>
      </a:accent5>
      <a:accent6>
        <a:srgbClr val="E5E6E9"/>
      </a:accent6>
      <a:hlink>
        <a:srgbClr val="D01D2B"/>
      </a:hlink>
      <a:folHlink>
        <a:srgbClr val="96999F"/>
      </a:folHlink>
    </a:clrScheme>
    <a:fontScheme name="Arial">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114"/>
  <sheetViews>
    <sheetView tabSelected="1" workbookViewId="0">
      <selection activeCell="E2" sqref="E2"/>
    </sheetView>
  </sheetViews>
  <sheetFormatPr defaultRowHeight="13.2"/>
  <cols>
    <col min="2" max="2" width="47.6640625" bestFit="1" customWidth="1"/>
    <col min="3" max="3" width="52.109375" bestFit="1" customWidth="1"/>
    <col min="4" max="4" width="9.6640625" bestFit="1" customWidth="1"/>
    <col min="5" max="5" width="9.21875" customWidth="1"/>
    <col min="6" max="6" width="7.109375" bestFit="1" customWidth="1"/>
    <col min="7" max="7" width="29" customWidth="1"/>
  </cols>
  <sheetData>
    <row r="2" spans="2:12" ht="28.2" customHeight="1">
      <c r="B2" s="290" t="s">
        <v>0</v>
      </c>
      <c r="C2" s="291"/>
    </row>
    <row r="3" spans="2:12" ht="14.4" customHeight="1">
      <c r="B3" s="288" t="s">
        <v>1</v>
      </c>
      <c r="C3" s="289"/>
    </row>
    <row r="4" spans="2:12" ht="13.8" customHeight="1">
      <c r="B4" s="3"/>
      <c r="C4" s="4"/>
    </row>
    <row r="5" spans="2:12" ht="13.8" customHeight="1">
      <c r="B5" s="142" t="s">
        <v>2</v>
      </c>
      <c r="C5" s="143"/>
    </row>
    <row r="6" spans="2:12" ht="13.8" customHeight="1">
      <c r="B6" s="142" t="s">
        <v>3</v>
      </c>
      <c r="C6" s="143"/>
    </row>
    <row r="7" spans="2:12" ht="13.8" customHeight="1">
      <c r="B7" s="142" t="s">
        <v>4</v>
      </c>
      <c r="C7" s="143"/>
    </row>
    <row r="8" spans="2:12" ht="13.8" customHeight="1">
      <c r="B8" s="142" t="s">
        <v>5</v>
      </c>
      <c r="C8" s="143" t="s">
        <v>6</v>
      </c>
    </row>
    <row r="9" spans="2:12" ht="13.8" customHeight="1">
      <c r="B9" s="142" t="s">
        <v>7</v>
      </c>
      <c r="C9" s="143" t="s">
        <v>8</v>
      </c>
    </row>
    <row r="10" spans="2:12" ht="13.8" customHeight="1">
      <c r="B10" s="142" t="s">
        <v>9</v>
      </c>
      <c r="C10" s="143"/>
    </row>
    <row r="12" spans="2:12" ht="13.8" customHeight="1">
      <c r="C12" s="3"/>
      <c r="D12" s="286"/>
      <c r="E12" s="287"/>
      <c r="F12" s="287"/>
      <c r="G12" s="148"/>
    </row>
    <row r="13" spans="2:12" ht="13.8" customHeight="1" thickBot="1">
      <c r="E13" s="147"/>
      <c r="F13" s="148"/>
      <c r="G13" s="148"/>
    </row>
    <row r="14" spans="2:12" ht="26.4" customHeight="1">
      <c r="B14" s="292" t="s">
        <v>10</v>
      </c>
      <c r="C14" s="293"/>
      <c r="D14" s="213" t="s">
        <v>11</v>
      </c>
      <c r="E14" s="214" t="s">
        <v>12</v>
      </c>
      <c r="F14" s="215" t="s">
        <v>13</v>
      </c>
      <c r="G14" s="216" t="s">
        <v>14</v>
      </c>
      <c r="H14" s="1"/>
      <c r="I14" s="1"/>
      <c r="J14" s="1"/>
      <c r="K14" s="1"/>
      <c r="L14" s="1"/>
    </row>
    <row r="15" spans="2:12" ht="13.8" customHeight="1" thickBot="1">
      <c r="B15" s="294"/>
      <c r="C15" s="295"/>
      <c r="D15" s="223"/>
      <c r="E15" s="224"/>
      <c r="F15" s="225"/>
      <c r="G15" s="226"/>
    </row>
    <row r="16" spans="2:12" ht="13.8" customHeight="1" thickBot="1">
      <c r="B16" s="221" t="s">
        <v>15</v>
      </c>
      <c r="C16" s="222"/>
      <c r="D16" s="217"/>
      <c r="E16" s="218"/>
      <c r="F16" s="219"/>
      <c r="G16" s="220"/>
      <c r="H16" s="1"/>
      <c r="I16" s="1"/>
      <c r="J16" s="1"/>
      <c r="K16" s="1"/>
      <c r="L16" s="1"/>
    </row>
    <row r="17" spans="2:12">
      <c r="B17" s="227"/>
      <c r="C17" s="228"/>
      <c r="D17" s="229"/>
      <c r="E17" s="230"/>
      <c r="F17" s="231"/>
      <c r="G17" s="232"/>
      <c r="H17" s="2"/>
      <c r="I17" s="2"/>
      <c r="J17" s="2"/>
      <c r="K17" s="2"/>
      <c r="L17" s="2"/>
    </row>
    <row r="18" spans="2:12">
      <c r="B18" s="256">
        <v>1</v>
      </c>
      <c r="C18" s="158" t="s">
        <v>16</v>
      </c>
      <c r="D18" s="144" t="s">
        <v>17</v>
      </c>
      <c r="E18" s="159"/>
      <c r="F18" s="145">
        <f>260*B18</f>
        <v>260</v>
      </c>
      <c r="G18" s="198">
        <f>ROUND(E18*F18,0)</f>
        <v>0</v>
      </c>
    </row>
    <row r="19" spans="2:12">
      <c r="B19" s="256">
        <v>1</v>
      </c>
      <c r="C19" s="158" t="s">
        <v>16</v>
      </c>
      <c r="D19" s="144" t="s">
        <v>17</v>
      </c>
      <c r="E19" s="159"/>
      <c r="F19" s="145">
        <f>260*B19</f>
        <v>260</v>
      </c>
      <c r="G19" s="198">
        <f>ROUND(E19*F19*B19,0)</f>
        <v>0</v>
      </c>
    </row>
    <row r="20" spans="2:12">
      <c r="B20" s="256">
        <v>1</v>
      </c>
      <c r="C20" s="158" t="s">
        <v>16</v>
      </c>
      <c r="D20" s="144" t="s">
        <v>17</v>
      </c>
      <c r="E20" s="159"/>
      <c r="F20" s="145">
        <f>260*B20</f>
        <v>260</v>
      </c>
      <c r="G20" s="198">
        <f>ROUND(E20*F20*B20,0)</f>
        <v>0</v>
      </c>
    </row>
    <row r="21" spans="2:12">
      <c r="B21" s="256">
        <v>1</v>
      </c>
      <c r="C21" s="257" t="s">
        <v>16</v>
      </c>
      <c r="D21" s="144" t="s">
        <v>17</v>
      </c>
      <c r="E21" s="159"/>
      <c r="F21" s="145">
        <f>260*B21</f>
        <v>260</v>
      </c>
      <c r="G21" s="198">
        <f>ROUND(E21*F21*B21,0)</f>
        <v>0</v>
      </c>
    </row>
    <row r="22" spans="2:12">
      <c r="B22" s="233"/>
      <c r="C22" s="170"/>
      <c r="D22" s="183"/>
      <c r="E22" s="164"/>
      <c r="F22" s="165"/>
      <c r="G22" s="234"/>
    </row>
    <row r="23" spans="2:12" ht="13.8" customHeight="1" thickBot="1">
      <c r="B23" s="235" t="s">
        <v>18</v>
      </c>
      <c r="C23" s="212"/>
      <c r="D23" s="167"/>
      <c r="E23" s="168"/>
      <c r="F23" s="169"/>
      <c r="G23" s="192">
        <f>SUM(G18:G22)</f>
        <v>0</v>
      </c>
      <c r="H23" s="1"/>
      <c r="I23" s="1"/>
      <c r="J23" s="1"/>
      <c r="K23" s="1"/>
      <c r="L23" s="1"/>
    </row>
    <row r="24" spans="2:12">
      <c r="B24" s="236" t="s">
        <v>19</v>
      </c>
      <c r="C24" s="152"/>
      <c r="D24" s="152"/>
      <c r="E24" s="154"/>
      <c r="F24" s="155"/>
      <c r="G24" s="176"/>
      <c r="H24" s="1"/>
      <c r="I24" s="1"/>
      <c r="J24" s="1"/>
      <c r="K24" s="1"/>
      <c r="L24" s="1"/>
    </row>
    <row r="25" spans="2:12">
      <c r="B25" s="237"/>
      <c r="C25" s="177"/>
      <c r="D25" s="177"/>
      <c r="E25" s="178"/>
      <c r="F25" s="179"/>
      <c r="G25" s="195"/>
    </row>
    <row r="26" spans="2:12">
      <c r="B26" s="238"/>
      <c r="C26" s="158" t="s">
        <v>20</v>
      </c>
      <c r="D26" s="158" t="s">
        <v>21</v>
      </c>
      <c r="E26" s="157">
        <f>G23</f>
        <v>0</v>
      </c>
      <c r="F26" s="258">
        <v>0</v>
      </c>
      <c r="G26" s="198">
        <f>ROUND(E26*F26,0)</f>
        <v>0</v>
      </c>
    </row>
    <row r="27" spans="2:12">
      <c r="B27" s="233"/>
      <c r="C27" s="163"/>
      <c r="D27" s="163"/>
      <c r="E27" s="164"/>
      <c r="F27" s="165"/>
      <c r="G27" s="239"/>
    </row>
    <row r="28" spans="2:12" ht="13.8" customHeight="1" thickBot="1">
      <c r="B28" s="235" t="s">
        <v>22</v>
      </c>
      <c r="C28" s="167"/>
      <c r="D28" s="167"/>
      <c r="E28" s="168"/>
      <c r="F28" s="169"/>
      <c r="G28" s="192">
        <f>SUM(G25:G27)</f>
        <v>0</v>
      </c>
      <c r="H28" s="1"/>
      <c r="I28" s="1"/>
      <c r="J28" s="1"/>
      <c r="K28" s="1"/>
      <c r="L28" s="1"/>
    </row>
    <row r="29" spans="2:12" ht="13.8" customHeight="1" thickBot="1">
      <c r="B29" s="240"/>
      <c r="C29" s="172"/>
      <c r="D29" s="172"/>
      <c r="E29" s="173"/>
      <c r="F29" s="174"/>
      <c r="G29" s="175" t="str">
        <f>IF(SUM(G24:G28)/2=G28," ", "Komt niet overeen")</f>
        <v xml:space="preserve"> </v>
      </c>
      <c r="H29" s="1"/>
      <c r="I29" s="1"/>
      <c r="J29" s="1"/>
      <c r="K29" s="1"/>
      <c r="L29" s="1"/>
    </row>
    <row r="30" spans="2:12">
      <c r="B30" s="236" t="s">
        <v>23</v>
      </c>
      <c r="C30" s="152"/>
      <c r="D30" s="153"/>
      <c r="E30" s="154"/>
      <c r="F30" s="155"/>
      <c r="G30" s="176"/>
      <c r="H30" s="1"/>
      <c r="I30" s="1"/>
      <c r="J30" s="1"/>
      <c r="K30" s="1"/>
      <c r="L30" s="1"/>
    </row>
    <row r="31" spans="2:12">
      <c r="B31" s="246" t="s">
        <v>24</v>
      </c>
      <c r="C31" s="177"/>
      <c r="D31" s="186"/>
      <c r="E31" s="178"/>
      <c r="F31" s="179"/>
      <c r="G31" s="195"/>
    </row>
    <row r="32" spans="2:12">
      <c r="B32" s="238"/>
      <c r="C32" s="158" t="s">
        <v>25</v>
      </c>
      <c r="D32" s="144" t="s">
        <v>26</v>
      </c>
      <c r="E32" s="159"/>
      <c r="F32" s="145"/>
      <c r="G32" s="198">
        <f>ROUND(E32*F32,0)</f>
        <v>0</v>
      </c>
    </row>
    <row r="33" spans="2:12">
      <c r="B33" s="238"/>
      <c r="C33" s="158" t="s">
        <v>25</v>
      </c>
      <c r="D33" s="144" t="s">
        <v>26</v>
      </c>
      <c r="E33" s="159"/>
      <c r="F33" s="145"/>
      <c r="G33" s="198">
        <f>ROUND(E33*F33,0)</f>
        <v>0</v>
      </c>
    </row>
    <row r="34" spans="2:12">
      <c r="B34" s="238"/>
      <c r="C34" s="158" t="s">
        <v>25</v>
      </c>
      <c r="D34" s="144" t="s">
        <v>26</v>
      </c>
      <c r="E34" s="159"/>
      <c r="F34" s="145"/>
      <c r="G34" s="198">
        <f>ROUND(E34*F34,0)</f>
        <v>0</v>
      </c>
    </row>
    <row r="35" spans="2:12">
      <c r="B35" s="238"/>
      <c r="C35" s="158" t="s">
        <v>25</v>
      </c>
      <c r="D35" s="144" t="s">
        <v>26</v>
      </c>
      <c r="E35" s="159"/>
      <c r="F35" s="145"/>
      <c r="G35" s="198">
        <f>ROUND(E35*F35,0)</f>
        <v>0</v>
      </c>
    </row>
    <row r="36" spans="2:12">
      <c r="B36" s="259"/>
      <c r="C36" s="158" t="s">
        <v>25</v>
      </c>
      <c r="D36" s="260"/>
      <c r="E36" s="261"/>
      <c r="F36" s="146"/>
      <c r="G36" s="262"/>
    </row>
    <row r="37" spans="2:12">
      <c r="B37" s="233"/>
      <c r="C37" s="163"/>
      <c r="D37" s="183"/>
      <c r="E37" s="164"/>
      <c r="F37" s="165"/>
      <c r="G37" s="239"/>
    </row>
    <row r="38" spans="2:12" ht="13.8" customHeight="1" thickBot="1">
      <c r="B38" s="235" t="s">
        <v>27</v>
      </c>
      <c r="C38" s="166"/>
      <c r="D38" s="166"/>
      <c r="E38" s="168"/>
      <c r="F38" s="169"/>
      <c r="G38" s="192">
        <f>SUM(G31:G37)</f>
        <v>0</v>
      </c>
      <c r="H38" s="1"/>
      <c r="I38" s="1"/>
      <c r="J38" s="1"/>
      <c r="K38" s="1"/>
      <c r="L38" s="1"/>
    </row>
    <row r="39" spans="2:12" ht="13.8" customHeight="1" thickBot="1">
      <c r="B39" s="240"/>
      <c r="C39" s="184"/>
      <c r="D39" s="184"/>
      <c r="E39" s="173"/>
      <c r="F39" s="174"/>
      <c r="G39" s="175" t="str">
        <f>IF(SUM(G30:G38)/2=G38," ", "Komt niet overeen")</f>
        <v xml:space="preserve"> </v>
      </c>
      <c r="H39" s="1"/>
      <c r="I39" s="1"/>
      <c r="J39" s="1"/>
      <c r="K39" s="1"/>
      <c r="L39" s="1"/>
    </row>
    <row r="40" spans="2:12">
      <c r="B40" s="236" t="s">
        <v>28</v>
      </c>
      <c r="C40" s="152"/>
      <c r="D40" s="152"/>
      <c r="E40" s="154"/>
      <c r="F40" s="155"/>
      <c r="G40" s="176"/>
      <c r="H40" s="1"/>
      <c r="I40" s="1"/>
      <c r="J40" s="1"/>
      <c r="K40" s="1"/>
      <c r="L40" s="1"/>
    </row>
    <row r="41" spans="2:12">
      <c r="B41" s="246" t="s">
        <v>29</v>
      </c>
      <c r="C41" s="177"/>
      <c r="D41" s="177"/>
      <c r="E41" s="178"/>
      <c r="F41" s="179"/>
      <c r="G41" s="195"/>
    </row>
    <row r="42" spans="2:12">
      <c r="B42" s="238"/>
      <c r="C42" s="158" t="s">
        <v>25</v>
      </c>
      <c r="D42" s="144" t="s">
        <v>26</v>
      </c>
      <c r="E42" s="159"/>
      <c r="F42" s="145"/>
      <c r="G42" s="198">
        <f>ROUND(E42*F42,0)</f>
        <v>0</v>
      </c>
    </row>
    <row r="43" spans="2:12">
      <c r="B43" s="238"/>
      <c r="C43" s="158" t="s">
        <v>25</v>
      </c>
      <c r="D43" s="144" t="s">
        <v>26</v>
      </c>
      <c r="E43" s="159"/>
      <c r="F43" s="145"/>
      <c r="G43" s="198">
        <f>ROUND(E43*F43,0)</f>
        <v>0</v>
      </c>
    </row>
    <row r="44" spans="2:12">
      <c r="B44" s="238"/>
      <c r="C44" s="158" t="s">
        <v>25</v>
      </c>
      <c r="D44" s="144" t="s">
        <v>26</v>
      </c>
      <c r="E44" s="159"/>
      <c r="F44" s="145"/>
      <c r="G44" s="198">
        <f>ROUND(E44*F44,0)</f>
        <v>0</v>
      </c>
    </row>
    <row r="45" spans="2:12">
      <c r="B45" s="238"/>
      <c r="C45" s="158" t="s">
        <v>25</v>
      </c>
      <c r="D45" s="144" t="s">
        <v>26</v>
      </c>
      <c r="E45" s="159"/>
      <c r="F45" s="145"/>
      <c r="G45" s="198">
        <f>ROUND(E45*F45,0)</f>
        <v>0</v>
      </c>
    </row>
    <row r="46" spans="2:12">
      <c r="B46" s="238"/>
      <c r="C46" s="158" t="s">
        <v>25</v>
      </c>
      <c r="D46" s="144" t="s">
        <v>26</v>
      </c>
      <c r="E46" s="159"/>
      <c r="F46" s="145"/>
      <c r="G46" s="198">
        <f>ROUND(E46*F46,0)</f>
        <v>0</v>
      </c>
    </row>
    <row r="47" spans="2:12">
      <c r="B47" s="233"/>
      <c r="C47" s="163"/>
      <c r="D47" s="163"/>
      <c r="E47" s="164"/>
      <c r="F47" s="187"/>
      <c r="G47" s="247"/>
    </row>
    <row r="48" spans="2:12" ht="13.8" customHeight="1" thickBot="1">
      <c r="B48" s="235" t="s">
        <v>30</v>
      </c>
      <c r="C48" s="166"/>
      <c r="D48" s="166"/>
      <c r="E48" s="168"/>
      <c r="F48" s="169"/>
      <c r="G48" s="192">
        <f>SUM(G41:G47)</f>
        <v>0</v>
      </c>
      <c r="H48" s="1"/>
      <c r="I48" s="1"/>
      <c r="J48" s="1"/>
      <c r="K48" s="1"/>
      <c r="L48" s="1"/>
    </row>
    <row r="49" spans="2:12" ht="13.8" customHeight="1" thickBot="1">
      <c r="B49" s="240"/>
      <c r="C49" s="184"/>
      <c r="D49" s="185"/>
      <c r="E49" s="173"/>
      <c r="F49" s="174"/>
      <c r="G49" s="245" t="str">
        <f>IF(SUM(G40:G48)/2=G48," ", "Komt niet overeen")</f>
        <v xml:space="preserve"> </v>
      </c>
      <c r="H49" s="1"/>
      <c r="I49" s="1"/>
      <c r="J49" s="1"/>
      <c r="K49" s="1"/>
      <c r="L49" s="1"/>
    </row>
    <row r="50" spans="2:12">
      <c r="B50" s="236" t="s">
        <v>31</v>
      </c>
      <c r="C50" s="152"/>
      <c r="D50" s="153"/>
      <c r="E50" s="154"/>
      <c r="F50" s="155"/>
      <c r="G50" s="176"/>
      <c r="H50" s="1"/>
      <c r="I50" s="1"/>
      <c r="J50" s="1"/>
      <c r="K50" s="1"/>
      <c r="L50" s="1"/>
    </row>
    <row r="51" spans="2:12">
      <c r="B51" s="237"/>
      <c r="C51" s="263"/>
      <c r="D51" s="264"/>
      <c r="E51" s="265"/>
      <c r="F51" s="179"/>
      <c r="G51" s="195"/>
    </row>
    <row r="52" spans="2:12">
      <c r="B52" s="248" t="s">
        <v>32</v>
      </c>
      <c r="C52" s="1"/>
      <c r="D52" s="150"/>
      <c r="E52" s="181"/>
      <c r="F52" s="188"/>
      <c r="G52" s="249"/>
      <c r="H52" s="1"/>
      <c r="I52" s="1"/>
      <c r="J52" s="1"/>
      <c r="K52" s="1"/>
      <c r="L52" s="1"/>
    </row>
    <row r="53" spans="2:12">
      <c r="B53" s="238"/>
      <c r="C53" s="191" t="s">
        <v>33</v>
      </c>
      <c r="D53" s="150" t="s">
        <v>17</v>
      </c>
      <c r="E53" s="268"/>
      <c r="F53" s="145"/>
      <c r="G53" s="198">
        <f>ROUND(E53*F53,0)</f>
        <v>0</v>
      </c>
    </row>
    <row r="54" spans="2:12">
      <c r="B54" s="238"/>
      <c r="C54" s="191" t="s">
        <v>34</v>
      </c>
      <c r="D54" s="150" t="s">
        <v>17</v>
      </c>
      <c r="E54" s="268"/>
      <c r="F54" s="145"/>
      <c r="G54" s="198">
        <f>ROUND(E54*F54,0)</f>
        <v>0</v>
      </c>
    </row>
    <row r="55" spans="2:12">
      <c r="B55" s="238"/>
      <c r="C55" s="191" t="s">
        <v>35</v>
      </c>
      <c r="D55" s="150" t="s">
        <v>17</v>
      </c>
      <c r="E55" s="268"/>
      <c r="F55" s="145"/>
      <c r="G55" s="198">
        <f>ROUND(E55*F55,0)</f>
        <v>0</v>
      </c>
    </row>
    <row r="56" spans="2:12">
      <c r="B56" s="238"/>
      <c r="C56" s="191" t="s">
        <v>36</v>
      </c>
      <c r="D56" s="150" t="s">
        <v>17</v>
      </c>
      <c r="E56" s="268"/>
      <c r="F56" s="145"/>
      <c r="G56" s="198">
        <f>ROUND(E56*F56,0)</f>
        <v>0</v>
      </c>
    </row>
    <row r="57" spans="2:12">
      <c r="B57" s="238"/>
      <c r="C57" s="1"/>
      <c r="D57" s="150"/>
      <c r="E57" s="181"/>
      <c r="F57" s="145"/>
      <c r="G57" s="198"/>
    </row>
    <row r="58" spans="2:12">
      <c r="B58" s="233"/>
      <c r="C58" s="266"/>
      <c r="D58" s="170"/>
      <c r="E58" s="267"/>
      <c r="F58" s="165"/>
      <c r="G58" s="234"/>
    </row>
    <row r="59" spans="2:12" ht="13.8" customHeight="1" thickBot="1">
      <c r="B59" s="235" t="s">
        <v>37</v>
      </c>
      <c r="C59" s="166"/>
      <c r="D59" s="166"/>
      <c r="E59" s="168"/>
      <c r="F59" s="169"/>
      <c r="G59" s="192">
        <f>SUM(G52:G58)</f>
        <v>0</v>
      </c>
      <c r="H59" s="1"/>
      <c r="I59" s="1"/>
      <c r="J59" s="1"/>
      <c r="K59" s="1"/>
      <c r="L59" s="1"/>
    </row>
    <row r="60" spans="2:12">
      <c r="B60" s="236" t="s">
        <v>38</v>
      </c>
      <c r="C60" s="152"/>
      <c r="D60" s="153"/>
      <c r="E60" s="154"/>
      <c r="F60" s="155"/>
      <c r="G60" s="176"/>
      <c r="H60" s="1"/>
      <c r="I60" s="1"/>
      <c r="J60" s="1"/>
      <c r="K60" s="1"/>
      <c r="L60" s="1"/>
    </row>
    <row r="61" spans="2:12">
      <c r="B61" s="237"/>
      <c r="C61" s="177"/>
      <c r="D61" s="186"/>
      <c r="E61" s="178"/>
      <c r="F61" s="179"/>
      <c r="G61" s="195"/>
    </row>
    <row r="62" spans="2:12">
      <c r="B62" s="248"/>
      <c r="C62" s="158" t="s">
        <v>39</v>
      </c>
      <c r="D62" s="150" t="s">
        <v>17</v>
      </c>
      <c r="E62" s="157"/>
      <c r="F62" s="188"/>
      <c r="G62" s="198">
        <f>ROUND(E62*F62,0)</f>
        <v>0</v>
      </c>
      <c r="H62" s="1"/>
      <c r="I62" s="1"/>
      <c r="J62" s="1"/>
      <c r="K62" s="1"/>
      <c r="L62" s="1"/>
    </row>
    <row r="63" spans="2:12">
      <c r="B63" s="238"/>
      <c r="C63" s="158" t="s">
        <v>40</v>
      </c>
      <c r="D63" s="150" t="s">
        <v>17</v>
      </c>
      <c r="E63" s="157"/>
      <c r="F63" s="145"/>
      <c r="G63" s="198">
        <f>ROUND(E63*F63,0)</f>
        <v>0</v>
      </c>
    </row>
    <row r="64" spans="2:12">
      <c r="B64" s="251"/>
      <c r="C64" s="158" t="s">
        <v>41</v>
      </c>
      <c r="D64" s="150" t="s">
        <v>17</v>
      </c>
      <c r="E64" s="157"/>
      <c r="F64" s="145"/>
      <c r="G64" s="198">
        <f>ROUND(E64*F64,0)</f>
        <v>0</v>
      </c>
    </row>
    <row r="65" spans="2:12">
      <c r="B65" s="248"/>
      <c r="C65" s="158" t="s">
        <v>42</v>
      </c>
      <c r="D65" s="150" t="s">
        <v>17</v>
      </c>
      <c r="E65" s="269"/>
      <c r="F65" s="270"/>
      <c r="G65" s="198">
        <f>ROUND(E65*F65,0)</f>
        <v>0</v>
      </c>
      <c r="H65" s="191"/>
      <c r="I65" s="191"/>
      <c r="J65" s="191"/>
      <c r="K65" s="191"/>
      <c r="L65" s="191"/>
    </row>
    <row r="66" spans="2:12">
      <c r="B66" s="238"/>
      <c r="C66" s="158" t="s">
        <v>43</v>
      </c>
      <c r="D66" s="150" t="s">
        <v>17</v>
      </c>
      <c r="E66" s="157"/>
      <c r="F66" s="145"/>
      <c r="G66" s="198">
        <f>ROUND(E66*F66,0)</f>
        <v>0</v>
      </c>
    </row>
    <row r="67" spans="2:12">
      <c r="B67" s="233"/>
      <c r="C67" s="163"/>
      <c r="D67" s="183"/>
      <c r="E67" s="164"/>
      <c r="F67" s="187"/>
      <c r="G67" s="247"/>
    </row>
    <row r="68" spans="2:12" ht="13.8" customHeight="1" thickBot="1">
      <c r="B68" s="235" t="s">
        <v>44</v>
      </c>
      <c r="C68" s="166"/>
      <c r="D68" s="166"/>
      <c r="E68" s="168"/>
      <c r="F68" s="169"/>
      <c r="G68" s="192">
        <f>SUM(G62:G67)</f>
        <v>0</v>
      </c>
      <c r="H68" s="1"/>
      <c r="I68" s="1"/>
      <c r="J68" s="1"/>
      <c r="K68" s="1"/>
      <c r="L68" s="1"/>
    </row>
    <row r="69" spans="2:12" ht="13.8" customHeight="1" thickBot="1">
      <c r="B69" s="240"/>
      <c r="C69" s="184"/>
      <c r="D69" s="193"/>
      <c r="E69" s="173"/>
      <c r="F69" s="174"/>
      <c r="G69" s="245" t="str">
        <f>IF(SUM(G62:G68)/2=G68," ", "Komt niet overeen")</f>
        <v xml:space="preserve"> </v>
      </c>
      <c r="H69" s="1"/>
      <c r="I69" s="1"/>
      <c r="J69" s="1"/>
      <c r="K69" s="1"/>
      <c r="L69" s="1"/>
    </row>
    <row r="70" spans="2:12">
      <c r="B70" s="236" t="s">
        <v>45</v>
      </c>
      <c r="C70" s="152"/>
      <c r="D70" s="153"/>
      <c r="E70" s="154"/>
      <c r="F70" s="155"/>
      <c r="G70" s="176"/>
      <c r="H70" s="1"/>
      <c r="I70" s="1"/>
      <c r="J70" s="1"/>
      <c r="K70" s="1"/>
      <c r="L70" s="1"/>
    </row>
    <row r="71" spans="2:12">
      <c r="B71" s="248" t="s">
        <v>46</v>
      </c>
      <c r="C71" s="177"/>
      <c r="D71" s="186"/>
      <c r="E71" s="178"/>
      <c r="F71" s="179"/>
      <c r="G71" s="195"/>
    </row>
    <row r="72" spans="2:12">
      <c r="B72" s="250"/>
      <c r="C72" s="196"/>
      <c r="D72" s="197"/>
      <c r="E72" s="157"/>
      <c r="F72" s="180"/>
      <c r="G72" s="198"/>
      <c r="H72" s="1"/>
      <c r="I72" s="1"/>
      <c r="J72" s="1"/>
      <c r="K72" s="1"/>
      <c r="L72" s="1"/>
    </row>
    <row r="73" spans="2:12">
      <c r="B73" s="238"/>
      <c r="C73" s="156" t="s">
        <v>47</v>
      </c>
      <c r="D73" s="144" t="s">
        <v>48</v>
      </c>
      <c r="E73" s="159"/>
      <c r="F73" s="199"/>
      <c r="G73" s="198">
        <f t="shared" ref="G73:G84" si="0">ROUND(E73*F73,0)</f>
        <v>0</v>
      </c>
    </row>
    <row r="74" spans="2:12">
      <c r="B74" s="238"/>
      <c r="C74" s="156" t="s">
        <v>49</v>
      </c>
      <c r="D74" s="144" t="s">
        <v>48</v>
      </c>
      <c r="E74" s="159"/>
      <c r="F74" s="199"/>
      <c r="G74" s="198">
        <f t="shared" si="0"/>
        <v>0</v>
      </c>
    </row>
    <row r="75" spans="2:12">
      <c r="B75" s="238"/>
      <c r="C75" s="156" t="s">
        <v>50</v>
      </c>
      <c r="D75" s="144" t="s">
        <v>48</v>
      </c>
      <c r="E75" s="159"/>
      <c r="F75" s="199"/>
      <c r="G75" s="198">
        <f t="shared" si="0"/>
        <v>0</v>
      </c>
    </row>
    <row r="76" spans="2:12">
      <c r="B76" s="238"/>
      <c r="C76" s="156" t="s">
        <v>51</v>
      </c>
      <c r="D76" s="144" t="s">
        <v>48</v>
      </c>
      <c r="E76" s="159"/>
      <c r="F76" s="199"/>
      <c r="G76" s="198">
        <f t="shared" si="0"/>
        <v>0</v>
      </c>
    </row>
    <row r="77" spans="2:12">
      <c r="B77" s="238"/>
      <c r="C77" s="156" t="s">
        <v>52</v>
      </c>
      <c r="D77" s="144" t="s">
        <v>48</v>
      </c>
      <c r="E77" s="159"/>
      <c r="F77" s="199"/>
      <c r="G77" s="198">
        <f t="shared" si="0"/>
        <v>0</v>
      </c>
    </row>
    <row r="78" spans="2:12">
      <c r="B78" s="238"/>
      <c r="C78" s="156" t="s">
        <v>53</v>
      </c>
      <c r="D78" s="144" t="s">
        <v>48</v>
      </c>
      <c r="E78" s="159"/>
      <c r="F78" s="199"/>
      <c r="G78" s="198">
        <f t="shared" si="0"/>
        <v>0</v>
      </c>
    </row>
    <row r="79" spans="2:12">
      <c r="B79" s="238"/>
      <c r="C79" s="156" t="s">
        <v>54</v>
      </c>
      <c r="D79" s="144" t="s">
        <v>48</v>
      </c>
      <c r="E79" s="159"/>
      <c r="F79" s="199"/>
      <c r="G79" s="198">
        <f t="shared" si="0"/>
        <v>0</v>
      </c>
    </row>
    <row r="80" spans="2:12">
      <c r="B80" s="238"/>
      <c r="C80" s="156" t="s">
        <v>55</v>
      </c>
      <c r="D80" s="144" t="s">
        <v>48</v>
      </c>
      <c r="E80" s="159"/>
      <c r="F80" s="199"/>
      <c r="G80" s="198">
        <f t="shared" si="0"/>
        <v>0</v>
      </c>
    </row>
    <row r="81" spans="2:12">
      <c r="B81" s="238"/>
      <c r="C81" s="156" t="s">
        <v>56</v>
      </c>
      <c r="D81" s="144" t="s">
        <v>48</v>
      </c>
      <c r="E81" s="159"/>
      <c r="F81" s="199"/>
      <c r="G81" s="198">
        <f t="shared" si="0"/>
        <v>0</v>
      </c>
    </row>
    <row r="82" spans="2:12">
      <c r="B82" s="238"/>
      <c r="C82" s="156" t="s">
        <v>57</v>
      </c>
      <c r="D82" s="144" t="s">
        <v>58</v>
      </c>
      <c r="E82" s="159"/>
      <c r="F82" s="199"/>
      <c r="G82" s="198">
        <f t="shared" si="0"/>
        <v>0</v>
      </c>
    </row>
    <row r="83" spans="2:12">
      <c r="B83" s="238"/>
      <c r="C83" s="156" t="s">
        <v>59</v>
      </c>
      <c r="D83" s="144" t="s">
        <v>58</v>
      </c>
      <c r="E83" s="159"/>
      <c r="F83" s="199"/>
      <c r="G83" s="198">
        <f t="shared" si="0"/>
        <v>0</v>
      </c>
    </row>
    <row r="84" spans="2:12">
      <c r="B84" s="238"/>
      <c r="C84" s="156" t="s">
        <v>60</v>
      </c>
      <c r="D84" s="144" t="s">
        <v>58</v>
      </c>
      <c r="E84" s="159"/>
      <c r="F84" s="199"/>
      <c r="G84" s="198">
        <f t="shared" si="0"/>
        <v>0</v>
      </c>
    </row>
    <row r="85" spans="2:12">
      <c r="B85" s="238"/>
      <c r="C85" s="156" t="s">
        <v>61</v>
      </c>
      <c r="D85" s="144"/>
      <c r="E85" s="159"/>
      <c r="F85" s="199"/>
      <c r="G85" s="198"/>
    </row>
    <row r="86" spans="2:12">
      <c r="B86" s="238"/>
      <c r="C86" s="158"/>
      <c r="D86" s="144"/>
      <c r="E86" s="157"/>
      <c r="F86" s="145"/>
      <c r="G86" s="198"/>
    </row>
    <row r="87" spans="2:12">
      <c r="B87" s="243" t="s">
        <v>62</v>
      </c>
      <c r="C87" s="160"/>
      <c r="D87" s="182"/>
      <c r="E87" s="161"/>
      <c r="F87" s="162"/>
      <c r="G87" s="244">
        <f>SUM(G71:G86)</f>
        <v>0</v>
      </c>
      <c r="H87" s="1"/>
      <c r="I87" s="1"/>
      <c r="J87" s="1"/>
      <c r="K87" s="1"/>
      <c r="L87" s="1"/>
    </row>
    <row r="88" spans="2:12">
      <c r="B88" s="238"/>
      <c r="C88" s="158"/>
      <c r="D88" s="144"/>
      <c r="E88" s="157"/>
      <c r="F88" s="145"/>
      <c r="G88" s="198"/>
    </row>
    <row r="89" spans="2:12">
      <c r="B89" s="250" t="s">
        <v>63</v>
      </c>
      <c r="C89" s="189"/>
      <c r="D89" s="144" t="s">
        <v>564</v>
      </c>
      <c r="E89" s="157"/>
      <c r="F89" s="188"/>
      <c r="G89" s="198">
        <f t="shared" ref="G89:G96" si="1">ROUND(E89*F89,0)</f>
        <v>0</v>
      </c>
      <c r="H89" s="1"/>
      <c r="I89" s="1"/>
      <c r="J89" s="1"/>
      <c r="K89" s="1"/>
      <c r="L89" s="1"/>
    </row>
    <row r="90" spans="2:12">
      <c r="B90" s="241"/>
      <c r="C90" s="156" t="s">
        <v>64</v>
      </c>
      <c r="D90" s="144" t="s">
        <v>564</v>
      </c>
      <c r="E90" s="157"/>
      <c r="F90" s="188"/>
      <c r="G90" s="198">
        <f t="shared" si="1"/>
        <v>0</v>
      </c>
      <c r="H90" s="1"/>
      <c r="I90" s="1"/>
      <c r="J90" s="1"/>
      <c r="K90" s="1"/>
      <c r="L90" s="1"/>
    </row>
    <row r="91" spans="2:12">
      <c r="B91" s="241"/>
      <c r="C91" s="156" t="s">
        <v>65</v>
      </c>
      <c r="D91" s="144" t="s">
        <v>564</v>
      </c>
      <c r="E91" s="157"/>
      <c r="F91" s="188"/>
      <c r="G91" s="198">
        <f t="shared" si="1"/>
        <v>0</v>
      </c>
      <c r="H91" s="1"/>
      <c r="I91" s="1"/>
      <c r="J91" s="1"/>
      <c r="K91" s="1"/>
      <c r="L91" s="1"/>
    </row>
    <row r="92" spans="2:12">
      <c r="B92" s="241"/>
      <c r="C92" s="156" t="s">
        <v>66</v>
      </c>
      <c r="D92" s="144" t="s">
        <v>564</v>
      </c>
      <c r="E92" s="157"/>
      <c r="F92" s="188"/>
      <c r="G92" s="198">
        <f t="shared" si="1"/>
        <v>0</v>
      </c>
      <c r="H92" s="1"/>
      <c r="I92" s="1"/>
      <c r="J92" s="1"/>
      <c r="K92" s="1"/>
      <c r="L92" s="1"/>
    </row>
    <row r="93" spans="2:12">
      <c r="B93" s="241"/>
      <c r="C93" s="156" t="s">
        <v>67</v>
      </c>
      <c r="D93" s="144" t="s">
        <v>564</v>
      </c>
      <c r="E93" s="157"/>
      <c r="F93" s="188"/>
      <c r="G93" s="198">
        <f t="shared" si="1"/>
        <v>0</v>
      </c>
      <c r="H93" s="1"/>
      <c r="I93" s="1"/>
      <c r="J93" s="1"/>
      <c r="K93" s="1"/>
      <c r="L93" s="1"/>
    </row>
    <row r="94" spans="2:12">
      <c r="B94" s="241"/>
      <c r="C94" s="156" t="s">
        <v>68</v>
      </c>
      <c r="D94" s="144" t="s">
        <v>564</v>
      </c>
      <c r="E94" s="157"/>
      <c r="F94" s="188"/>
      <c r="G94" s="198">
        <f t="shared" si="1"/>
        <v>0</v>
      </c>
      <c r="H94" s="1"/>
      <c r="I94" s="1"/>
      <c r="J94" s="1"/>
      <c r="K94" s="1"/>
      <c r="L94" s="1"/>
    </row>
    <row r="95" spans="2:12">
      <c r="B95" s="241"/>
      <c r="C95" s="156" t="s">
        <v>69</v>
      </c>
      <c r="D95" s="144" t="s">
        <v>564</v>
      </c>
      <c r="E95" s="157"/>
      <c r="F95" s="188"/>
      <c r="G95" s="198">
        <f t="shared" si="1"/>
        <v>0</v>
      </c>
      <c r="H95" s="1"/>
      <c r="I95" s="1"/>
      <c r="J95" s="1"/>
      <c r="K95" s="1"/>
      <c r="L95" s="1"/>
    </row>
    <row r="96" spans="2:12">
      <c r="B96" s="252"/>
      <c r="C96" s="156" t="s">
        <v>70</v>
      </c>
      <c r="D96" s="144" t="s">
        <v>564</v>
      </c>
      <c r="E96" s="157"/>
      <c r="F96" s="145"/>
      <c r="G96" s="198">
        <f t="shared" si="1"/>
        <v>0</v>
      </c>
      <c r="H96" s="1"/>
      <c r="I96" s="1"/>
      <c r="J96" s="1"/>
      <c r="K96" s="1"/>
      <c r="L96" s="1"/>
    </row>
    <row r="97" spans="2:12">
      <c r="B97" s="251"/>
      <c r="C97" s="158"/>
      <c r="D97" s="144"/>
      <c r="E97" s="157"/>
      <c r="F97" s="145"/>
      <c r="G97" s="198"/>
    </row>
    <row r="98" spans="2:12">
      <c r="B98" s="243" t="s">
        <v>71</v>
      </c>
      <c r="C98" s="160"/>
      <c r="D98" s="182"/>
      <c r="E98" s="161"/>
      <c r="F98" s="162"/>
      <c r="G98" s="244">
        <f>SUM(G88:G97)</f>
        <v>0</v>
      </c>
      <c r="H98" s="1"/>
      <c r="I98" s="1"/>
      <c r="J98" s="1"/>
      <c r="K98" s="1"/>
      <c r="L98" s="1"/>
    </row>
    <row r="99" spans="2:12">
      <c r="B99" s="251"/>
      <c r="C99" s="158"/>
      <c r="D99" s="144"/>
      <c r="E99" s="157"/>
      <c r="F99" s="145"/>
      <c r="G99" s="198"/>
    </row>
    <row r="100" spans="2:12" ht="13.8" customHeight="1" thickBot="1">
      <c r="B100" s="235" t="s">
        <v>72</v>
      </c>
      <c r="C100" s="166"/>
      <c r="D100" s="166"/>
      <c r="E100" s="168"/>
      <c r="F100" s="169"/>
      <c r="G100" s="192">
        <f>SUM(G87,G98)</f>
        <v>0</v>
      </c>
      <c r="H100" s="1"/>
      <c r="I100" s="1"/>
      <c r="J100" s="1"/>
      <c r="K100" s="1"/>
      <c r="L100" s="1"/>
    </row>
    <row r="101" spans="2:12">
      <c r="B101" s="253"/>
      <c r="C101" s="184"/>
      <c r="D101" s="201"/>
      <c r="E101" s="202"/>
      <c r="F101" s="203"/>
      <c r="G101" s="204" t="str">
        <f>IF(SUM(G87,G98)=G100," ", "Komt niet overeen")</f>
        <v xml:space="preserve"> </v>
      </c>
      <c r="H101" s="1"/>
      <c r="I101" s="1"/>
      <c r="J101" s="1"/>
      <c r="K101" s="1"/>
      <c r="L101" s="1"/>
    </row>
    <row r="102" spans="2:12" ht="13.8" customHeight="1" thickBot="1">
      <c r="B102" s="235" t="s">
        <v>73</v>
      </c>
      <c r="C102" s="166"/>
      <c r="D102" s="166"/>
      <c r="E102" s="168"/>
      <c r="F102" s="169"/>
      <c r="G102" s="192">
        <f>G23+G28+G38+G48+G59+G68+G100</f>
        <v>0</v>
      </c>
      <c r="H102" s="1"/>
      <c r="I102" s="1"/>
      <c r="J102" s="1"/>
      <c r="K102" s="1"/>
      <c r="L102" s="1"/>
    </row>
    <row r="103" spans="2:12" ht="13.8" customHeight="1" thickBot="1">
      <c r="B103" s="240"/>
      <c r="C103" s="171"/>
      <c r="D103" s="193"/>
      <c r="E103" s="190"/>
      <c r="F103" s="174"/>
      <c r="G103" s="194" t="s">
        <v>74</v>
      </c>
      <c r="H103" s="1"/>
      <c r="I103" s="1"/>
      <c r="J103" s="1"/>
      <c r="K103" s="1"/>
      <c r="L103" s="1"/>
    </row>
    <row r="104" spans="2:12">
      <c r="B104" s="236" t="s">
        <v>75</v>
      </c>
      <c r="C104" s="151"/>
      <c r="D104" s="151"/>
      <c r="E104" s="154"/>
      <c r="F104" s="155"/>
      <c r="G104" s="176"/>
      <c r="H104" s="1"/>
      <c r="I104" s="1"/>
      <c r="J104" s="1"/>
      <c r="K104" s="1"/>
      <c r="L104" s="1"/>
    </row>
    <row r="105" spans="2:12">
      <c r="B105" s="149"/>
      <c r="C105" s="205"/>
      <c r="D105" s="206"/>
      <c r="E105" s="147"/>
      <c r="F105" s="148"/>
      <c r="G105" s="254"/>
    </row>
    <row r="106" spans="2:12">
      <c r="B106" s="241" t="s">
        <v>76</v>
      </c>
      <c r="C106" s="200"/>
      <c r="D106" s="144" t="s">
        <v>58</v>
      </c>
      <c r="E106" s="147"/>
      <c r="F106" s="271"/>
      <c r="G106" s="198">
        <f>ROUND(E106*F106,0)</f>
        <v>0</v>
      </c>
    </row>
    <row r="107" spans="2:12">
      <c r="B107" s="241"/>
      <c r="C107" s="172"/>
      <c r="D107" s="207"/>
      <c r="E107" s="181"/>
      <c r="F107" s="242"/>
      <c r="G107" s="255"/>
      <c r="H107" s="1"/>
      <c r="I107" s="1"/>
      <c r="J107" s="1"/>
      <c r="K107" s="1"/>
      <c r="L107" s="1"/>
    </row>
    <row r="108" spans="2:12" ht="13.8" customHeight="1" thickBot="1">
      <c r="B108" s="235" t="s">
        <v>77</v>
      </c>
      <c r="C108" s="166"/>
      <c r="D108" s="166"/>
      <c r="E108" s="168"/>
      <c r="F108" s="169"/>
      <c r="G108" s="192">
        <f>SUM(G105:G107)</f>
        <v>0</v>
      </c>
      <c r="H108" s="1"/>
      <c r="I108" s="1"/>
      <c r="J108" s="1"/>
      <c r="K108" s="1"/>
      <c r="L108" s="1"/>
    </row>
    <row r="109" spans="2:12">
      <c r="B109" s="241"/>
      <c r="C109" s="2"/>
      <c r="D109" s="208"/>
      <c r="E109" s="202"/>
      <c r="F109" s="242"/>
      <c r="G109" s="245" t="s">
        <v>74</v>
      </c>
      <c r="H109" s="1"/>
      <c r="I109" s="1"/>
      <c r="J109" s="1"/>
      <c r="K109" s="1"/>
      <c r="L109" s="1"/>
    </row>
    <row r="110" spans="2:12" ht="13.8" customHeight="1" thickBot="1">
      <c r="B110" s="235" t="s">
        <v>78</v>
      </c>
      <c r="C110" s="166"/>
      <c r="D110" s="166"/>
      <c r="E110" s="168"/>
      <c r="F110" s="169"/>
      <c r="G110" s="192">
        <f>G102+G108</f>
        <v>0</v>
      </c>
      <c r="H110" s="1"/>
      <c r="I110" s="1"/>
      <c r="J110" s="1"/>
      <c r="K110" s="1"/>
      <c r="L110" s="1"/>
    </row>
    <row r="111" spans="2:12">
      <c r="B111" s="285"/>
      <c r="C111" s="201"/>
      <c r="D111" s="273"/>
      <c r="E111" s="209"/>
      <c r="F111" s="203"/>
      <c r="G111" s="210"/>
      <c r="H111" s="1"/>
      <c r="I111" s="1"/>
      <c r="J111" s="1"/>
      <c r="K111" s="1"/>
      <c r="L111" s="1"/>
    </row>
    <row r="112" spans="2:12">
      <c r="B112" s="241" t="s">
        <v>79</v>
      </c>
      <c r="C112" s="2"/>
      <c r="D112" s="144" t="s">
        <v>58</v>
      </c>
      <c r="E112" s="211"/>
      <c r="F112" s="242"/>
      <c r="G112" s="272"/>
      <c r="H112" s="1"/>
      <c r="I112" s="1"/>
      <c r="J112" s="1"/>
      <c r="K112" s="1"/>
      <c r="L112" s="1"/>
    </row>
    <row r="113" spans="2:12" ht="13.8" customHeight="1" thickBot="1">
      <c r="B113" s="279"/>
      <c r="C113" s="280"/>
      <c r="D113" s="281"/>
      <c r="E113" s="282"/>
      <c r="F113" s="283"/>
      <c r="G113" s="284"/>
      <c r="H113" s="1"/>
      <c r="I113" s="1"/>
      <c r="J113" s="1"/>
      <c r="K113" s="1"/>
      <c r="L113" s="1"/>
    </row>
    <row r="114" spans="2:12" ht="13.8" customHeight="1" thickBot="1">
      <c r="B114" s="274" t="s">
        <v>80</v>
      </c>
      <c r="C114" s="275"/>
      <c r="D114" s="275"/>
      <c r="E114" s="276"/>
      <c r="F114" s="277"/>
      <c r="G114" s="278">
        <f>SUM(G111:G113)</f>
        <v>0</v>
      </c>
      <c r="H114" s="1"/>
      <c r="I114" s="1"/>
      <c r="J114" s="1"/>
      <c r="K114" s="1"/>
      <c r="L114" s="1"/>
    </row>
  </sheetData>
  <mergeCells count="4">
    <mergeCell ref="D12:F12"/>
    <mergeCell ref="B3:C3"/>
    <mergeCell ref="B2:C2"/>
    <mergeCell ref="B14:C15"/>
  </mergeCells>
  <conditionalFormatting sqref="B72:B73 B75:B79">
    <cfRule type="cellIs" dxfId="15" priority="24" stopIfTrue="1" operator="equal">
      <formula>"&lt;Head Office&gt;"</formula>
    </cfRule>
  </conditionalFormatting>
  <conditionalFormatting sqref="B89:B95">
    <cfRule type="cellIs" dxfId="14" priority="12" stopIfTrue="1" operator="equal">
      <formula>"&lt;Head Office&gt;"</formula>
    </cfRule>
  </conditionalFormatting>
  <conditionalFormatting sqref="C72:D72">
    <cfRule type="cellIs" dxfId="13" priority="22" stopIfTrue="1" operator="notEqual">
      <formula>"Country Office"</formula>
    </cfRule>
  </conditionalFormatting>
  <conditionalFormatting sqref="G22 G58">
    <cfRule type="cellIs" dxfId="12" priority="19" stopIfTrue="1" operator="equal">
      <formula>"Ties"</formula>
    </cfRule>
  </conditionalFormatting>
  <conditionalFormatting sqref="G29 G39 G49 G69 G101 G103 G107 G109">
    <cfRule type="cellIs" dxfId="11" priority="21" stopIfTrue="1" operator="equal">
      <formula>" "</formula>
    </cfRule>
  </conditionalFormatting>
  <conditionalFormatting sqref="G111:G113">
    <cfRule type="cellIs" dxfId="10" priority="1" stopIfTrue="1" operator="equal">
      <formula>" "</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H111"/>
  <sheetViews>
    <sheetView zoomScale="90" zoomScaleNormal="90" workbookViewId="0">
      <selection activeCell="F32" sqref="F32"/>
    </sheetView>
  </sheetViews>
  <sheetFormatPr defaultRowHeight="13.8"/>
  <cols>
    <col min="1" max="1" width="14.77734375" style="73" customWidth="1"/>
    <col min="2" max="2" width="30.77734375" style="77" customWidth="1"/>
    <col min="3" max="3" width="32.5546875" style="73" customWidth="1"/>
    <col min="4" max="5" width="21.77734375" style="73" customWidth="1"/>
    <col min="6" max="6" width="16.5546875" style="73" bestFit="1" customWidth="1"/>
    <col min="7" max="7" width="1.5546875" style="73" customWidth="1"/>
    <col min="8" max="8" width="56.21875" style="73" customWidth="1"/>
  </cols>
  <sheetData>
    <row r="1" spans="1:8" ht="17.399999999999999" customHeight="1">
      <c r="A1" s="5" t="s">
        <v>81</v>
      </c>
      <c r="B1" s="6"/>
      <c r="C1" s="7"/>
      <c r="D1" s="7"/>
      <c r="E1" s="7"/>
      <c r="F1" s="7"/>
      <c r="G1" s="8"/>
      <c r="H1" s="8"/>
    </row>
    <row r="2" spans="1:8" ht="15.6" customHeight="1">
      <c r="A2" s="140" t="s">
        <v>82</v>
      </c>
      <c r="B2" s="6"/>
      <c r="C2" s="7"/>
      <c r="D2" s="7"/>
      <c r="E2" s="7"/>
      <c r="F2" s="7"/>
      <c r="G2" s="8"/>
      <c r="H2" s="8"/>
    </row>
    <row r="3" spans="1:8" ht="15.6" customHeight="1">
      <c r="A3" s="9" t="s">
        <v>83</v>
      </c>
      <c r="B3" s="10"/>
      <c r="C3" s="11"/>
      <c r="D3" s="11"/>
      <c r="E3" s="11"/>
      <c r="F3" s="11"/>
      <c r="G3" s="12"/>
      <c r="H3" s="12"/>
    </row>
    <row r="4" spans="1:8" ht="14.4" customHeight="1">
      <c r="A4" s="14" t="s">
        <v>84</v>
      </c>
      <c r="B4" s="15"/>
      <c r="C4" s="16"/>
      <c r="D4" s="16"/>
      <c r="E4" s="16"/>
      <c r="F4" s="16"/>
      <c r="G4" s="17"/>
      <c r="H4" s="17"/>
    </row>
    <row r="5" spans="1:8">
      <c r="A5" s="10" t="s">
        <v>85</v>
      </c>
      <c r="B5" s="10"/>
      <c r="C5" s="11"/>
      <c r="D5" s="11"/>
      <c r="E5" s="11"/>
      <c r="F5" s="11"/>
      <c r="G5" s="12"/>
      <c r="H5" s="12"/>
    </row>
    <row r="6" spans="1:8" ht="14.4" customHeight="1" thickBot="1">
      <c r="A6" s="19"/>
      <c r="B6" s="19"/>
      <c r="C6" s="12"/>
      <c r="D6" s="12"/>
      <c r="E6" s="12"/>
      <c r="F6" s="12"/>
      <c r="G6" s="12"/>
      <c r="H6" s="12"/>
    </row>
    <row r="7" spans="1:8" ht="16.2" customHeight="1" thickBot="1">
      <c r="A7" s="296" t="s">
        <v>86</v>
      </c>
      <c r="B7" s="297"/>
      <c r="C7" s="297"/>
      <c r="D7" s="297"/>
      <c r="E7" s="297"/>
      <c r="F7" s="297"/>
      <c r="G7" s="297"/>
      <c r="H7" s="298"/>
    </row>
    <row r="8" spans="1:8" ht="42" customHeight="1">
      <c r="A8" s="20" t="s">
        <v>87</v>
      </c>
      <c r="B8" s="20" t="s">
        <v>88</v>
      </c>
      <c r="C8" s="20" t="s">
        <v>89</v>
      </c>
      <c r="D8" s="20" t="s">
        <v>90</v>
      </c>
      <c r="E8" s="20" t="s">
        <v>91</v>
      </c>
      <c r="F8" s="20" t="s">
        <v>92</v>
      </c>
      <c r="G8" s="21"/>
      <c r="H8" s="22" t="s">
        <v>93</v>
      </c>
    </row>
    <row r="9" spans="1:8">
      <c r="A9" s="23" t="s">
        <v>94</v>
      </c>
      <c r="B9" s="23" t="s">
        <v>95</v>
      </c>
      <c r="C9" s="23" t="s">
        <v>96</v>
      </c>
      <c r="D9" s="78" t="s">
        <v>97</v>
      </c>
      <c r="E9" s="78" t="s">
        <v>98</v>
      </c>
      <c r="F9" s="78" t="s">
        <v>99</v>
      </c>
      <c r="G9" s="8"/>
      <c r="H9" s="23" t="s">
        <v>100</v>
      </c>
    </row>
    <row r="10" spans="1:8">
      <c r="A10" s="79" t="s">
        <v>101</v>
      </c>
      <c r="B10" s="79" t="s">
        <v>102</v>
      </c>
      <c r="C10" s="24" t="str">
        <f>LEFT(H10,50)</f>
        <v>Voorbeeld 1 - Personeel</v>
      </c>
      <c r="D10" s="25"/>
      <c r="E10" s="25" t="s">
        <v>103</v>
      </c>
      <c r="F10" s="25"/>
      <c r="G10" s="8"/>
      <c r="H10" s="24" t="s">
        <v>104</v>
      </c>
    </row>
    <row r="11" spans="1:8">
      <c r="A11" s="25" t="s">
        <v>105</v>
      </c>
      <c r="B11" s="79" t="s">
        <v>106</v>
      </c>
      <c r="C11" s="24" t="str">
        <f>LEFT(H11,50)</f>
        <v>Voorbeeld 2 - CRS subtoekenning</v>
      </c>
      <c r="D11" s="25" t="s">
        <v>103</v>
      </c>
      <c r="E11" s="25"/>
      <c r="F11" s="25"/>
      <c r="G11" s="8"/>
      <c r="H11" s="24" t="s">
        <v>107</v>
      </c>
    </row>
    <row r="12" spans="1:8">
      <c r="A12" s="79" t="s">
        <v>108</v>
      </c>
      <c r="B12" s="79" t="s">
        <v>109</v>
      </c>
      <c r="C12" s="24" t="str">
        <f>LEFT(H12,50)</f>
        <v>Voorbeeld 3 - Gemeenschap #2</v>
      </c>
      <c r="D12" s="25"/>
      <c r="E12" s="25"/>
      <c r="F12" s="25"/>
      <c r="G12" s="8"/>
      <c r="H12" s="24" t="s">
        <v>110</v>
      </c>
    </row>
    <row r="13" spans="1:8" ht="13.2" customHeight="1">
      <c r="A13" s="8"/>
      <c r="B13" s="8"/>
      <c r="C13" s="8"/>
      <c r="D13" s="8"/>
      <c r="E13" s="8"/>
      <c r="F13" s="8"/>
      <c r="G13" s="8"/>
      <c r="H13" s="8"/>
    </row>
    <row r="14" spans="1:8">
      <c r="A14" s="26" t="s">
        <v>111</v>
      </c>
      <c r="B14" s="27"/>
      <c r="C14" s="27"/>
      <c r="D14" s="27"/>
      <c r="E14" s="27"/>
      <c r="F14" s="27"/>
      <c r="G14" s="8"/>
      <c r="H14" s="8"/>
    </row>
    <row r="15" spans="1:8" ht="15.6" customHeight="1">
      <c r="A15" s="28"/>
      <c r="B15" s="26" t="s">
        <v>112</v>
      </c>
      <c r="C15" s="27"/>
      <c r="D15" s="27"/>
      <c r="E15" s="27"/>
      <c r="F15" s="27"/>
      <c r="G15" s="8"/>
      <c r="H15" s="8"/>
    </row>
    <row r="16" spans="1:8" ht="15.6" customHeight="1">
      <c r="A16" s="28"/>
      <c r="B16" s="26" t="s">
        <v>113</v>
      </c>
      <c r="C16" s="27"/>
      <c r="D16" s="27"/>
      <c r="E16" s="27"/>
      <c r="F16" s="27"/>
      <c r="G16" s="8"/>
      <c r="H16" s="8"/>
    </row>
    <row r="17" spans="1:8" ht="15.6" customHeight="1">
      <c r="A17" s="28"/>
      <c r="B17" s="26" t="s">
        <v>114</v>
      </c>
      <c r="C17" s="27"/>
      <c r="D17" s="27"/>
      <c r="E17" s="27"/>
      <c r="F17" s="27"/>
      <c r="G17" s="8"/>
      <c r="H17" s="8"/>
    </row>
    <row r="18" spans="1:8" ht="15.6" customHeight="1">
      <c r="A18" s="28"/>
      <c r="B18" s="26" t="s">
        <v>115</v>
      </c>
      <c r="C18" s="27"/>
      <c r="D18" s="27"/>
      <c r="E18" s="27"/>
      <c r="F18" s="27"/>
      <c r="G18" s="8"/>
      <c r="H18" s="8"/>
    </row>
    <row r="19" spans="1:8">
      <c r="A19" s="26" t="s">
        <v>116</v>
      </c>
      <c r="B19" s="26"/>
      <c r="C19" s="27"/>
      <c r="D19" s="27"/>
      <c r="E19" s="27"/>
      <c r="F19" s="27"/>
      <c r="G19" s="8"/>
      <c r="H19" s="8"/>
    </row>
    <row r="20" spans="1:8" ht="15.6" customHeight="1">
      <c r="A20" s="28"/>
      <c r="B20" s="27"/>
      <c r="C20" s="27"/>
      <c r="D20" s="27"/>
      <c r="E20" s="27"/>
      <c r="F20" s="27"/>
      <c r="G20" s="8"/>
      <c r="H20" s="8"/>
    </row>
    <row r="21" spans="1:8">
      <c r="A21" s="85" t="s">
        <v>117</v>
      </c>
      <c r="B21" s="10"/>
      <c r="C21" s="11"/>
      <c r="D21" s="11"/>
      <c r="E21" s="11"/>
      <c r="F21" s="11"/>
      <c r="G21" s="12"/>
      <c r="H21" s="12"/>
    </row>
    <row r="22" spans="1:8">
      <c r="A22" s="85" t="s">
        <v>118</v>
      </c>
      <c r="B22" s="10"/>
      <c r="C22" s="11"/>
      <c r="D22" s="11"/>
      <c r="E22" s="11"/>
      <c r="F22" s="11"/>
      <c r="G22" s="12"/>
      <c r="H22" s="12"/>
    </row>
    <row r="23" spans="1:8" thickBot="1">
      <c r="A23" s="8"/>
      <c r="B23" s="8"/>
      <c r="C23" s="8"/>
      <c r="D23" s="8"/>
      <c r="E23" s="8"/>
      <c r="F23" s="8"/>
      <c r="G23" s="8"/>
      <c r="H23" s="8"/>
    </row>
    <row r="24" spans="1:8" ht="16.2" customHeight="1" thickBot="1">
      <c r="A24" s="299" t="s">
        <v>119</v>
      </c>
      <c r="B24" s="297"/>
      <c r="C24" s="297"/>
      <c r="D24" s="297"/>
      <c r="E24" s="297"/>
      <c r="F24" s="297"/>
      <c r="G24" s="297"/>
      <c r="H24" s="298"/>
    </row>
    <row r="25" spans="1:8" ht="42" customHeight="1">
      <c r="A25" s="20" t="s">
        <v>87</v>
      </c>
      <c r="B25" s="20" t="s">
        <v>120</v>
      </c>
      <c r="C25" s="20" t="s">
        <v>121</v>
      </c>
      <c r="D25" s="20" t="s">
        <v>90</v>
      </c>
      <c r="E25" s="20" t="s">
        <v>91</v>
      </c>
      <c r="F25" s="20" t="s">
        <v>92</v>
      </c>
      <c r="G25" s="21"/>
      <c r="H25" s="22" t="s">
        <v>93</v>
      </c>
    </row>
    <row r="26" spans="1:8">
      <c r="A26" s="23" t="s">
        <v>94</v>
      </c>
      <c r="B26" s="23" t="s">
        <v>95</v>
      </c>
      <c r="C26" s="23" t="s">
        <v>96</v>
      </c>
      <c r="D26" s="78" t="s">
        <v>97</v>
      </c>
      <c r="E26" s="78" t="s">
        <v>98</v>
      </c>
      <c r="F26" s="78" t="s">
        <v>99</v>
      </c>
      <c r="G26" s="8"/>
      <c r="H26" s="78" t="s">
        <v>100</v>
      </c>
    </row>
    <row r="27" spans="1:8">
      <c r="A27" s="79"/>
      <c r="B27" s="79"/>
      <c r="C27" s="24" t="str">
        <f t="shared" ref="C27:C58" si="0">LEFT(H27,50)</f>
        <v/>
      </c>
      <c r="D27" s="25"/>
      <c r="E27" s="25"/>
      <c r="F27" s="25"/>
      <c r="H27" s="29"/>
    </row>
    <row r="28" spans="1:8">
      <c r="A28" s="79"/>
      <c r="B28" s="79" t="str">
        <f t="shared" ref="B28:B59" si="1">LEFT(H28,50)</f>
        <v/>
      </c>
      <c r="C28" s="24" t="str">
        <f t="shared" si="0"/>
        <v/>
      </c>
      <c r="D28" s="25"/>
      <c r="E28" s="25"/>
      <c r="F28" s="25"/>
      <c r="H28" s="29"/>
    </row>
    <row r="29" spans="1:8">
      <c r="A29" s="79"/>
      <c r="B29" s="79" t="str">
        <f t="shared" si="1"/>
        <v/>
      </c>
      <c r="C29" s="24" t="str">
        <f t="shared" si="0"/>
        <v/>
      </c>
      <c r="D29" s="25"/>
      <c r="E29" s="25"/>
      <c r="F29" s="25"/>
      <c r="H29" s="29"/>
    </row>
    <row r="30" spans="1:8">
      <c r="A30" s="79"/>
      <c r="B30" s="79" t="str">
        <f t="shared" si="1"/>
        <v/>
      </c>
      <c r="C30" s="24" t="str">
        <f t="shared" si="0"/>
        <v/>
      </c>
      <c r="D30" s="25"/>
      <c r="E30" s="25"/>
      <c r="F30" s="25"/>
      <c r="H30" s="29"/>
    </row>
    <row r="31" spans="1:8">
      <c r="A31" s="25"/>
      <c r="B31" s="79" t="str">
        <f t="shared" si="1"/>
        <v/>
      </c>
      <c r="C31" s="24" t="str">
        <f t="shared" si="0"/>
        <v/>
      </c>
      <c r="D31" s="25"/>
      <c r="E31" s="25"/>
      <c r="F31" s="25"/>
      <c r="H31" s="29"/>
    </row>
    <row r="32" spans="1:8">
      <c r="A32" s="79"/>
      <c r="B32" s="79" t="str">
        <f t="shared" si="1"/>
        <v/>
      </c>
      <c r="C32" s="24" t="str">
        <f t="shared" si="0"/>
        <v/>
      </c>
      <c r="D32" s="25"/>
      <c r="E32" s="25"/>
      <c r="F32" s="25"/>
      <c r="H32" s="29"/>
    </row>
    <row r="33" spans="1:8">
      <c r="A33" s="25"/>
      <c r="B33" s="79" t="str">
        <f t="shared" si="1"/>
        <v/>
      </c>
      <c r="C33" s="24" t="str">
        <f t="shared" si="0"/>
        <v/>
      </c>
      <c r="D33" s="25"/>
      <c r="E33" s="25"/>
      <c r="F33" s="25"/>
      <c r="H33" s="29"/>
    </row>
    <row r="34" spans="1:8">
      <c r="A34" s="79"/>
      <c r="B34" s="79" t="str">
        <f t="shared" si="1"/>
        <v/>
      </c>
      <c r="C34" s="24" t="str">
        <f t="shared" si="0"/>
        <v/>
      </c>
      <c r="D34" s="25"/>
      <c r="E34" s="25"/>
      <c r="F34" s="25"/>
      <c r="H34" s="29"/>
    </row>
    <row r="35" spans="1:8">
      <c r="A35" s="25"/>
      <c r="B35" s="79" t="str">
        <f t="shared" si="1"/>
        <v/>
      </c>
      <c r="C35" s="24" t="str">
        <f t="shared" si="0"/>
        <v/>
      </c>
      <c r="D35" s="25"/>
      <c r="E35" s="25"/>
      <c r="F35" s="25"/>
      <c r="H35" s="29"/>
    </row>
    <row r="36" spans="1:8">
      <c r="A36" s="29"/>
      <c r="B36" s="79" t="str">
        <f t="shared" si="1"/>
        <v/>
      </c>
      <c r="C36" s="24" t="str">
        <f t="shared" si="0"/>
        <v/>
      </c>
      <c r="D36" s="25"/>
      <c r="E36" s="25"/>
      <c r="F36" s="25"/>
      <c r="H36" s="29"/>
    </row>
    <row r="37" spans="1:8">
      <c r="A37" s="29"/>
      <c r="B37" s="79" t="str">
        <f t="shared" si="1"/>
        <v/>
      </c>
      <c r="C37" s="24" t="str">
        <f t="shared" si="0"/>
        <v/>
      </c>
      <c r="D37" s="25"/>
      <c r="E37" s="25"/>
      <c r="F37" s="25"/>
      <c r="H37" s="29"/>
    </row>
    <row r="38" spans="1:8">
      <c r="A38" s="29"/>
      <c r="B38" s="79" t="str">
        <f t="shared" si="1"/>
        <v/>
      </c>
      <c r="C38" s="24" t="str">
        <f t="shared" si="0"/>
        <v/>
      </c>
      <c r="D38" s="25"/>
      <c r="E38" s="25"/>
      <c r="F38" s="25"/>
      <c r="H38" s="29"/>
    </row>
    <row r="39" spans="1:8">
      <c r="A39" s="29"/>
      <c r="B39" s="79" t="str">
        <f t="shared" si="1"/>
        <v/>
      </c>
      <c r="C39" s="24" t="str">
        <f t="shared" si="0"/>
        <v/>
      </c>
      <c r="D39" s="25"/>
      <c r="E39" s="25"/>
      <c r="F39" s="25"/>
      <c r="H39" s="29"/>
    </row>
    <row r="40" spans="1:8">
      <c r="A40" s="29"/>
      <c r="B40" s="79" t="str">
        <f t="shared" si="1"/>
        <v/>
      </c>
      <c r="C40" s="24" t="str">
        <f t="shared" si="0"/>
        <v/>
      </c>
      <c r="D40" s="25"/>
      <c r="E40" s="25"/>
      <c r="F40" s="25"/>
      <c r="H40" s="29"/>
    </row>
    <row r="41" spans="1:8">
      <c r="A41" s="29"/>
      <c r="B41" s="79" t="str">
        <f t="shared" si="1"/>
        <v/>
      </c>
      <c r="C41" s="24" t="str">
        <f t="shared" si="0"/>
        <v/>
      </c>
      <c r="D41" s="25"/>
      <c r="E41" s="25"/>
      <c r="F41" s="25"/>
      <c r="H41" s="29"/>
    </row>
    <row r="42" spans="1:8">
      <c r="A42" s="29"/>
      <c r="B42" s="79" t="str">
        <f t="shared" si="1"/>
        <v/>
      </c>
      <c r="C42" s="24" t="str">
        <f t="shared" si="0"/>
        <v/>
      </c>
      <c r="D42" s="25"/>
      <c r="E42" s="25"/>
      <c r="F42" s="25"/>
      <c r="H42" s="29"/>
    </row>
    <row r="43" spans="1:8">
      <c r="A43" s="29"/>
      <c r="B43" s="79" t="str">
        <f t="shared" si="1"/>
        <v/>
      </c>
      <c r="C43" s="24" t="str">
        <f t="shared" si="0"/>
        <v/>
      </c>
      <c r="D43" s="25"/>
      <c r="E43" s="25"/>
      <c r="F43" s="25"/>
      <c r="H43" s="29"/>
    </row>
    <row r="44" spans="1:8">
      <c r="A44" s="29"/>
      <c r="B44" s="79" t="str">
        <f t="shared" si="1"/>
        <v/>
      </c>
      <c r="C44" s="24" t="str">
        <f t="shared" si="0"/>
        <v/>
      </c>
      <c r="D44" s="25"/>
      <c r="E44" s="25"/>
      <c r="F44" s="25"/>
      <c r="H44" s="29"/>
    </row>
    <row r="45" spans="1:8">
      <c r="A45" s="29"/>
      <c r="B45" s="79" t="str">
        <f t="shared" si="1"/>
        <v/>
      </c>
      <c r="C45" s="24" t="str">
        <f t="shared" si="0"/>
        <v/>
      </c>
      <c r="D45" s="25"/>
      <c r="E45" s="25"/>
      <c r="F45" s="25"/>
      <c r="H45" s="29"/>
    </row>
    <row r="46" spans="1:8">
      <c r="A46" s="29"/>
      <c r="B46" s="79" t="str">
        <f t="shared" si="1"/>
        <v/>
      </c>
      <c r="C46" s="24" t="str">
        <f t="shared" si="0"/>
        <v/>
      </c>
      <c r="D46" s="25"/>
      <c r="E46" s="25"/>
      <c r="F46" s="25"/>
      <c r="H46" s="29"/>
    </row>
    <row r="47" spans="1:8">
      <c r="A47" s="29"/>
      <c r="B47" s="79" t="str">
        <f t="shared" si="1"/>
        <v/>
      </c>
      <c r="C47" s="24" t="str">
        <f t="shared" si="0"/>
        <v/>
      </c>
      <c r="D47" s="25"/>
      <c r="E47" s="25"/>
      <c r="F47" s="25"/>
      <c r="H47" s="29"/>
    </row>
    <row r="48" spans="1:8">
      <c r="A48" s="29"/>
      <c r="B48" s="79" t="str">
        <f t="shared" si="1"/>
        <v/>
      </c>
      <c r="C48" s="24" t="str">
        <f t="shared" si="0"/>
        <v/>
      </c>
      <c r="D48" s="25"/>
      <c r="E48" s="25"/>
      <c r="F48" s="25"/>
      <c r="H48" s="29"/>
    </row>
    <row r="49" spans="1:8">
      <c r="A49" s="29"/>
      <c r="B49" s="79" t="str">
        <f t="shared" si="1"/>
        <v/>
      </c>
      <c r="C49" s="24" t="str">
        <f t="shared" si="0"/>
        <v/>
      </c>
      <c r="D49" s="25"/>
      <c r="E49" s="25"/>
      <c r="F49" s="25"/>
      <c r="H49" s="29"/>
    </row>
    <row r="50" spans="1:8">
      <c r="A50" s="29"/>
      <c r="B50" s="79" t="str">
        <f t="shared" si="1"/>
        <v/>
      </c>
      <c r="C50" s="24" t="str">
        <f t="shared" si="0"/>
        <v/>
      </c>
      <c r="D50" s="25"/>
      <c r="E50" s="25"/>
      <c r="F50" s="25"/>
      <c r="H50" s="29"/>
    </row>
    <row r="51" spans="1:8">
      <c r="A51" s="29"/>
      <c r="B51" s="79" t="str">
        <f t="shared" si="1"/>
        <v/>
      </c>
      <c r="C51" s="24" t="str">
        <f t="shared" si="0"/>
        <v/>
      </c>
      <c r="D51" s="25"/>
      <c r="E51" s="25"/>
      <c r="F51" s="25"/>
      <c r="H51" s="29"/>
    </row>
    <row r="52" spans="1:8">
      <c r="A52" s="29"/>
      <c r="B52" s="79" t="str">
        <f t="shared" si="1"/>
        <v/>
      </c>
      <c r="C52" s="24" t="str">
        <f t="shared" si="0"/>
        <v/>
      </c>
      <c r="D52" s="25"/>
      <c r="E52" s="25"/>
      <c r="F52" s="25"/>
      <c r="H52" s="29"/>
    </row>
    <row r="53" spans="1:8">
      <c r="A53" s="29"/>
      <c r="B53" s="79" t="str">
        <f t="shared" si="1"/>
        <v/>
      </c>
      <c r="C53" s="24" t="str">
        <f t="shared" si="0"/>
        <v/>
      </c>
      <c r="D53" s="25"/>
      <c r="E53" s="25"/>
      <c r="F53" s="25"/>
      <c r="H53" s="29"/>
    </row>
    <row r="54" spans="1:8">
      <c r="A54" s="29"/>
      <c r="B54" s="79" t="str">
        <f t="shared" si="1"/>
        <v/>
      </c>
      <c r="C54" s="24" t="str">
        <f t="shared" si="0"/>
        <v/>
      </c>
      <c r="D54" s="25"/>
      <c r="E54" s="25"/>
      <c r="F54" s="25"/>
      <c r="H54" s="29"/>
    </row>
    <row r="55" spans="1:8">
      <c r="A55" s="29"/>
      <c r="B55" s="79" t="str">
        <f t="shared" si="1"/>
        <v/>
      </c>
      <c r="C55" s="24" t="str">
        <f t="shared" si="0"/>
        <v/>
      </c>
      <c r="D55" s="25"/>
      <c r="E55" s="25"/>
      <c r="F55" s="25"/>
      <c r="H55" s="29"/>
    </row>
    <row r="56" spans="1:8">
      <c r="A56" s="29"/>
      <c r="B56" s="79" t="str">
        <f t="shared" si="1"/>
        <v/>
      </c>
      <c r="C56" s="24" t="str">
        <f t="shared" si="0"/>
        <v/>
      </c>
      <c r="D56" s="25"/>
      <c r="E56" s="25"/>
      <c r="F56" s="25"/>
      <c r="H56" s="29"/>
    </row>
    <row r="57" spans="1:8">
      <c r="A57" s="29"/>
      <c r="B57" s="79" t="str">
        <f t="shared" si="1"/>
        <v/>
      </c>
      <c r="C57" s="24" t="str">
        <f t="shared" si="0"/>
        <v/>
      </c>
      <c r="D57" s="25"/>
      <c r="E57" s="25"/>
      <c r="F57" s="25"/>
      <c r="H57" s="29"/>
    </row>
    <row r="58" spans="1:8">
      <c r="A58" s="29"/>
      <c r="B58" s="79" t="str">
        <f t="shared" si="1"/>
        <v/>
      </c>
      <c r="C58" s="24" t="str">
        <f t="shared" si="0"/>
        <v/>
      </c>
      <c r="D58" s="25"/>
      <c r="E58" s="25"/>
      <c r="F58" s="25"/>
      <c r="H58" s="29"/>
    </row>
    <row r="59" spans="1:8">
      <c r="A59" s="29"/>
      <c r="B59" s="79" t="str">
        <f t="shared" si="1"/>
        <v/>
      </c>
      <c r="C59" s="24" t="str">
        <f t="shared" ref="C59:C90" si="2">LEFT(H59,50)</f>
        <v/>
      </c>
      <c r="D59" s="25"/>
      <c r="E59" s="25"/>
      <c r="F59" s="25"/>
      <c r="H59" s="29"/>
    </row>
    <row r="60" spans="1:8">
      <c r="A60" s="29"/>
      <c r="B60" s="79" t="str">
        <f t="shared" ref="B60:B91" si="3">LEFT(H60,50)</f>
        <v/>
      </c>
      <c r="C60" s="24" t="str">
        <f t="shared" si="2"/>
        <v/>
      </c>
      <c r="D60" s="25"/>
      <c r="E60" s="25"/>
      <c r="F60" s="25"/>
      <c r="H60" s="29"/>
    </row>
    <row r="61" spans="1:8">
      <c r="A61" s="29"/>
      <c r="B61" s="79" t="str">
        <f t="shared" si="3"/>
        <v/>
      </c>
      <c r="C61" s="24" t="str">
        <f t="shared" si="2"/>
        <v/>
      </c>
      <c r="D61" s="25"/>
      <c r="E61" s="25"/>
      <c r="F61" s="25"/>
      <c r="H61" s="29"/>
    </row>
    <row r="62" spans="1:8">
      <c r="A62" s="29"/>
      <c r="B62" s="79" t="str">
        <f t="shared" si="3"/>
        <v/>
      </c>
      <c r="C62" s="24" t="str">
        <f t="shared" si="2"/>
        <v/>
      </c>
      <c r="D62" s="25"/>
      <c r="E62" s="25"/>
      <c r="F62" s="25"/>
      <c r="H62" s="29"/>
    </row>
    <row r="63" spans="1:8">
      <c r="A63" s="29"/>
      <c r="B63" s="79" t="str">
        <f t="shared" si="3"/>
        <v/>
      </c>
      <c r="C63" s="24" t="str">
        <f t="shared" si="2"/>
        <v/>
      </c>
      <c r="D63" s="25"/>
      <c r="E63" s="25"/>
      <c r="F63" s="25"/>
      <c r="H63" s="29"/>
    </row>
    <row r="64" spans="1:8">
      <c r="A64" s="29"/>
      <c r="B64" s="79" t="str">
        <f t="shared" si="3"/>
        <v/>
      </c>
      <c r="C64" s="24" t="str">
        <f t="shared" si="2"/>
        <v/>
      </c>
      <c r="D64" s="25"/>
      <c r="E64" s="25"/>
      <c r="F64" s="25"/>
      <c r="H64" s="29"/>
    </row>
    <row r="65" spans="1:8">
      <c r="A65" s="29"/>
      <c r="B65" s="79" t="str">
        <f t="shared" si="3"/>
        <v/>
      </c>
      <c r="C65" s="24" t="str">
        <f t="shared" si="2"/>
        <v/>
      </c>
      <c r="D65" s="25"/>
      <c r="E65" s="25"/>
      <c r="F65" s="25"/>
      <c r="H65" s="29"/>
    </row>
    <row r="66" spans="1:8">
      <c r="A66" s="29"/>
      <c r="B66" s="79" t="str">
        <f t="shared" si="3"/>
        <v/>
      </c>
      <c r="C66" s="24" t="str">
        <f t="shared" si="2"/>
        <v/>
      </c>
      <c r="D66" s="25"/>
      <c r="E66" s="25"/>
      <c r="F66" s="25"/>
      <c r="H66" s="29"/>
    </row>
    <row r="67" spans="1:8">
      <c r="A67" s="29"/>
      <c r="B67" s="79" t="str">
        <f t="shared" si="3"/>
        <v/>
      </c>
      <c r="C67" s="24" t="str">
        <f t="shared" si="2"/>
        <v/>
      </c>
      <c r="D67" s="25"/>
      <c r="E67" s="25"/>
      <c r="F67" s="25"/>
      <c r="H67" s="29"/>
    </row>
    <row r="68" spans="1:8">
      <c r="A68" s="29"/>
      <c r="B68" s="79" t="str">
        <f t="shared" si="3"/>
        <v/>
      </c>
      <c r="C68" s="24" t="str">
        <f t="shared" si="2"/>
        <v/>
      </c>
      <c r="D68" s="25"/>
      <c r="E68" s="25"/>
      <c r="F68" s="25"/>
      <c r="H68" s="29"/>
    </row>
    <row r="69" spans="1:8">
      <c r="A69" s="29"/>
      <c r="B69" s="79" t="str">
        <f t="shared" si="3"/>
        <v/>
      </c>
      <c r="C69" s="24" t="str">
        <f t="shared" si="2"/>
        <v/>
      </c>
      <c r="D69" s="25"/>
      <c r="E69" s="25"/>
      <c r="F69" s="25"/>
      <c r="H69" s="29"/>
    </row>
    <row r="70" spans="1:8">
      <c r="A70" s="29"/>
      <c r="B70" s="79" t="str">
        <f t="shared" si="3"/>
        <v/>
      </c>
      <c r="C70" s="24" t="str">
        <f t="shared" si="2"/>
        <v/>
      </c>
      <c r="D70" s="25"/>
      <c r="E70" s="25"/>
      <c r="F70" s="25"/>
      <c r="H70" s="29"/>
    </row>
    <row r="71" spans="1:8">
      <c r="A71" s="29"/>
      <c r="B71" s="79" t="str">
        <f t="shared" si="3"/>
        <v/>
      </c>
      <c r="C71" s="24" t="str">
        <f t="shared" si="2"/>
        <v/>
      </c>
      <c r="D71" s="25"/>
      <c r="E71" s="25"/>
      <c r="F71" s="25"/>
      <c r="H71" s="29"/>
    </row>
    <row r="72" spans="1:8">
      <c r="A72" s="29"/>
      <c r="B72" s="79" t="str">
        <f t="shared" si="3"/>
        <v/>
      </c>
      <c r="C72" s="24" t="str">
        <f t="shared" si="2"/>
        <v/>
      </c>
      <c r="D72" s="25"/>
      <c r="E72" s="25"/>
      <c r="F72" s="25"/>
      <c r="H72" s="29"/>
    </row>
    <row r="73" spans="1:8">
      <c r="A73" s="29"/>
      <c r="B73" s="79" t="str">
        <f t="shared" si="3"/>
        <v/>
      </c>
      <c r="C73" s="24" t="str">
        <f t="shared" si="2"/>
        <v/>
      </c>
      <c r="D73" s="25"/>
      <c r="E73" s="25"/>
      <c r="F73" s="25"/>
      <c r="H73" s="29"/>
    </row>
    <row r="74" spans="1:8">
      <c r="A74" s="29"/>
      <c r="B74" s="79" t="str">
        <f t="shared" si="3"/>
        <v/>
      </c>
      <c r="C74" s="24" t="str">
        <f t="shared" si="2"/>
        <v/>
      </c>
      <c r="D74" s="25"/>
      <c r="E74" s="25"/>
      <c r="F74" s="25"/>
      <c r="H74" s="29"/>
    </row>
    <row r="75" spans="1:8">
      <c r="A75" s="29"/>
      <c r="B75" s="79" t="str">
        <f t="shared" si="3"/>
        <v/>
      </c>
      <c r="C75" s="24" t="str">
        <f t="shared" si="2"/>
        <v/>
      </c>
      <c r="D75" s="25"/>
      <c r="E75" s="25"/>
      <c r="F75" s="25"/>
      <c r="H75" s="29"/>
    </row>
    <row r="76" spans="1:8">
      <c r="A76" s="29"/>
      <c r="B76" s="79" t="str">
        <f t="shared" si="3"/>
        <v/>
      </c>
      <c r="C76" s="24" t="str">
        <f t="shared" si="2"/>
        <v/>
      </c>
      <c r="D76" s="25"/>
      <c r="E76" s="25"/>
      <c r="F76" s="25"/>
      <c r="H76" s="29"/>
    </row>
    <row r="77" spans="1:8">
      <c r="A77" s="29"/>
      <c r="B77" s="79" t="str">
        <f t="shared" si="3"/>
        <v/>
      </c>
      <c r="C77" s="24" t="str">
        <f t="shared" si="2"/>
        <v/>
      </c>
      <c r="D77" s="25"/>
      <c r="E77" s="25"/>
      <c r="F77" s="25"/>
      <c r="H77" s="29"/>
    </row>
    <row r="78" spans="1:8">
      <c r="A78" s="29"/>
      <c r="B78" s="79" t="str">
        <f t="shared" si="3"/>
        <v/>
      </c>
      <c r="C78" s="24" t="str">
        <f t="shared" si="2"/>
        <v/>
      </c>
      <c r="D78" s="25"/>
      <c r="E78" s="25"/>
      <c r="F78" s="25"/>
      <c r="H78" s="29"/>
    </row>
    <row r="79" spans="1:8">
      <c r="A79" s="29"/>
      <c r="B79" s="79" t="str">
        <f t="shared" si="3"/>
        <v/>
      </c>
      <c r="C79" s="24" t="str">
        <f t="shared" si="2"/>
        <v/>
      </c>
      <c r="D79" s="25"/>
      <c r="E79" s="25"/>
      <c r="F79" s="25"/>
      <c r="H79" s="29"/>
    </row>
    <row r="80" spans="1:8">
      <c r="A80" s="29"/>
      <c r="B80" s="79" t="str">
        <f t="shared" si="3"/>
        <v/>
      </c>
      <c r="C80" s="24" t="str">
        <f t="shared" si="2"/>
        <v/>
      </c>
      <c r="D80" s="25"/>
      <c r="E80" s="25"/>
      <c r="F80" s="25"/>
      <c r="H80" s="29"/>
    </row>
    <row r="81" spans="1:8">
      <c r="A81" s="29"/>
      <c r="B81" s="79" t="str">
        <f t="shared" si="3"/>
        <v/>
      </c>
      <c r="C81" s="24" t="str">
        <f t="shared" si="2"/>
        <v/>
      </c>
      <c r="D81" s="25"/>
      <c r="E81" s="25"/>
      <c r="F81" s="25"/>
      <c r="H81" s="29"/>
    </row>
    <row r="82" spans="1:8">
      <c r="A82" s="29"/>
      <c r="B82" s="79" t="str">
        <f t="shared" si="3"/>
        <v/>
      </c>
      <c r="C82" s="24" t="str">
        <f t="shared" si="2"/>
        <v/>
      </c>
      <c r="D82" s="25"/>
      <c r="E82" s="25"/>
      <c r="F82" s="25"/>
      <c r="H82" s="29"/>
    </row>
    <row r="83" spans="1:8">
      <c r="A83" s="29"/>
      <c r="B83" s="79" t="str">
        <f t="shared" si="3"/>
        <v/>
      </c>
      <c r="C83" s="24" t="str">
        <f t="shared" si="2"/>
        <v/>
      </c>
      <c r="D83" s="25"/>
      <c r="E83" s="25"/>
      <c r="F83" s="25"/>
      <c r="H83" s="29"/>
    </row>
    <row r="84" spans="1:8">
      <c r="A84" s="29"/>
      <c r="B84" s="79" t="str">
        <f t="shared" si="3"/>
        <v/>
      </c>
      <c r="C84" s="24" t="str">
        <f t="shared" si="2"/>
        <v/>
      </c>
      <c r="D84" s="25"/>
      <c r="E84" s="25"/>
      <c r="F84" s="25"/>
      <c r="H84" s="29"/>
    </row>
    <row r="85" spans="1:8">
      <c r="A85" s="29"/>
      <c r="B85" s="79" t="str">
        <f t="shared" si="3"/>
        <v/>
      </c>
      <c r="C85" s="24" t="str">
        <f t="shared" si="2"/>
        <v/>
      </c>
      <c r="D85" s="25"/>
      <c r="E85" s="25"/>
      <c r="F85" s="25"/>
      <c r="H85" s="29"/>
    </row>
    <row r="86" spans="1:8">
      <c r="A86" s="29"/>
      <c r="B86" s="79" t="str">
        <f t="shared" si="3"/>
        <v/>
      </c>
      <c r="C86" s="24" t="str">
        <f t="shared" si="2"/>
        <v/>
      </c>
      <c r="D86" s="25"/>
      <c r="E86" s="25"/>
      <c r="F86" s="25"/>
      <c r="H86" s="29"/>
    </row>
    <row r="87" spans="1:8">
      <c r="A87" s="29"/>
      <c r="B87" s="79" t="str">
        <f t="shared" si="3"/>
        <v/>
      </c>
      <c r="C87" s="24" t="str">
        <f t="shared" si="2"/>
        <v/>
      </c>
      <c r="D87" s="25"/>
      <c r="E87" s="25"/>
      <c r="F87" s="25"/>
      <c r="H87" s="29"/>
    </row>
    <row r="88" spans="1:8">
      <c r="A88" s="29"/>
      <c r="B88" s="79" t="str">
        <f t="shared" si="3"/>
        <v/>
      </c>
      <c r="C88" s="24" t="str">
        <f t="shared" si="2"/>
        <v/>
      </c>
      <c r="D88" s="25"/>
      <c r="E88" s="25"/>
      <c r="F88" s="25"/>
      <c r="H88" s="29"/>
    </row>
    <row r="89" spans="1:8">
      <c r="A89" s="29"/>
      <c r="B89" s="79" t="str">
        <f t="shared" si="3"/>
        <v/>
      </c>
      <c r="C89" s="24" t="str">
        <f t="shared" si="2"/>
        <v/>
      </c>
      <c r="D89" s="25"/>
      <c r="E89" s="25"/>
      <c r="F89" s="25"/>
      <c r="H89" s="29"/>
    </row>
    <row r="90" spans="1:8">
      <c r="A90" s="29"/>
      <c r="B90" s="79" t="str">
        <f t="shared" si="3"/>
        <v/>
      </c>
      <c r="C90" s="24" t="str">
        <f t="shared" si="2"/>
        <v/>
      </c>
      <c r="D90" s="25"/>
      <c r="E90" s="25"/>
      <c r="F90" s="25"/>
      <c r="H90" s="29"/>
    </row>
    <row r="91" spans="1:8">
      <c r="A91" s="29"/>
      <c r="B91" s="79" t="str">
        <f t="shared" si="3"/>
        <v/>
      </c>
      <c r="C91" s="24" t="str">
        <f t="shared" ref="C91:C104" si="4">LEFT(H91,50)</f>
        <v/>
      </c>
      <c r="D91" s="25"/>
      <c r="E91" s="25"/>
      <c r="F91" s="25"/>
      <c r="H91" s="29"/>
    </row>
    <row r="92" spans="1:8">
      <c r="A92" s="29"/>
      <c r="B92" s="79" t="str">
        <f t="shared" ref="B92:B104" si="5">LEFT(H92,50)</f>
        <v/>
      </c>
      <c r="C92" s="24" t="str">
        <f t="shared" si="4"/>
        <v/>
      </c>
      <c r="D92" s="25"/>
      <c r="E92" s="25"/>
      <c r="F92" s="25"/>
      <c r="H92" s="29"/>
    </row>
    <row r="93" spans="1:8">
      <c r="A93" s="29"/>
      <c r="B93" s="79" t="str">
        <f t="shared" si="5"/>
        <v/>
      </c>
      <c r="C93" s="24" t="str">
        <f t="shared" si="4"/>
        <v/>
      </c>
      <c r="D93" s="25"/>
      <c r="E93" s="25"/>
      <c r="F93" s="25"/>
      <c r="H93" s="29"/>
    </row>
    <row r="94" spans="1:8">
      <c r="A94" s="29"/>
      <c r="B94" s="79" t="str">
        <f t="shared" si="5"/>
        <v/>
      </c>
      <c r="C94" s="24" t="str">
        <f t="shared" si="4"/>
        <v/>
      </c>
      <c r="D94" s="25"/>
      <c r="E94" s="25"/>
      <c r="F94" s="25"/>
      <c r="H94" s="29"/>
    </row>
    <row r="95" spans="1:8">
      <c r="A95" s="29"/>
      <c r="B95" s="79" t="str">
        <f t="shared" si="5"/>
        <v/>
      </c>
      <c r="C95" s="24" t="str">
        <f t="shared" si="4"/>
        <v/>
      </c>
      <c r="D95" s="25"/>
      <c r="E95" s="25"/>
      <c r="F95" s="25"/>
      <c r="H95" s="29"/>
    </row>
    <row r="96" spans="1:8">
      <c r="A96" s="29"/>
      <c r="B96" s="79" t="str">
        <f t="shared" si="5"/>
        <v/>
      </c>
      <c r="C96" s="24" t="str">
        <f t="shared" si="4"/>
        <v/>
      </c>
      <c r="D96" s="25"/>
      <c r="E96" s="25"/>
      <c r="F96" s="25"/>
      <c r="H96" s="29"/>
    </row>
    <row r="97" spans="1:8">
      <c r="A97" s="29"/>
      <c r="B97" s="79" t="str">
        <f t="shared" si="5"/>
        <v/>
      </c>
      <c r="C97" s="24" t="str">
        <f t="shared" si="4"/>
        <v/>
      </c>
      <c r="D97" s="25"/>
      <c r="E97" s="25"/>
      <c r="F97" s="25"/>
      <c r="H97" s="29"/>
    </row>
    <row r="98" spans="1:8">
      <c r="A98" s="29"/>
      <c r="B98" s="79" t="str">
        <f t="shared" si="5"/>
        <v/>
      </c>
      <c r="C98" s="24" t="str">
        <f t="shared" si="4"/>
        <v/>
      </c>
      <c r="D98" s="25"/>
      <c r="E98" s="25"/>
      <c r="F98" s="25"/>
      <c r="H98" s="29"/>
    </row>
    <row r="99" spans="1:8">
      <c r="A99" s="29"/>
      <c r="B99" s="79" t="str">
        <f t="shared" si="5"/>
        <v/>
      </c>
      <c r="C99" s="24" t="str">
        <f t="shared" si="4"/>
        <v/>
      </c>
      <c r="D99" s="25"/>
      <c r="E99" s="25"/>
      <c r="F99" s="25"/>
      <c r="H99" s="29"/>
    </row>
    <row r="100" spans="1:8">
      <c r="A100" s="29"/>
      <c r="B100" s="79" t="str">
        <f t="shared" si="5"/>
        <v/>
      </c>
      <c r="C100" s="24" t="str">
        <f t="shared" si="4"/>
        <v/>
      </c>
      <c r="D100" s="25"/>
      <c r="E100" s="25"/>
      <c r="F100" s="25"/>
      <c r="H100" s="29"/>
    </row>
    <row r="101" spans="1:8">
      <c r="A101" s="29"/>
      <c r="B101" s="79" t="str">
        <f t="shared" si="5"/>
        <v/>
      </c>
      <c r="C101" s="24" t="str">
        <f t="shared" si="4"/>
        <v/>
      </c>
      <c r="D101" s="25"/>
      <c r="E101" s="25"/>
      <c r="F101" s="25"/>
      <c r="H101" s="29"/>
    </row>
    <row r="102" spans="1:8">
      <c r="A102" s="29"/>
      <c r="B102" s="79" t="str">
        <f t="shared" si="5"/>
        <v/>
      </c>
      <c r="C102" s="24" t="str">
        <f t="shared" si="4"/>
        <v/>
      </c>
      <c r="D102" s="25"/>
      <c r="E102" s="25"/>
      <c r="F102" s="25"/>
      <c r="H102" s="29"/>
    </row>
    <row r="103" spans="1:8">
      <c r="A103" s="29"/>
      <c r="B103" s="79" t="str">
        <f t="shared" si="5"/>
        <v/>
      </c>
      <c r="C103" s="24" t="str">
        <f t="shared" si="4"/>
        <v/>
      </c>
      <c r="D103" s="25"/>
      <c r="E103" s="25"/>
      <c r="F103" s="25"/>
      <c r="H103" s="29"/>
    </row>
    <row r="104" spans="1:8">
      <c r="A104" s="29"/>
      <c r="B104" s="79" t="str">
        <f t="shared" si="5"/>
        <v/>
      </c>
      <c r="C104" s="24" t="str">
        <f t="shared" si="4"/>
        <v/>
      </c>
      <c r="D104" s="25"/>
      <c r="E104" s="25"/>
      <c r="F104" s="25"/>
      <c r="H104" s="29"/>
    </row>
    <row r="105" spans="1:8">
      <c r="A105" s="29"/>
      <c r="B105" s="79"/>
      <c r="C105" s="24"/>
      <c r="D105" s="25"/>
      <c r="E105" s="25"/>
      <c r="F105" s="25"/>
      <c r="H105" s="29"/>
    </row>
    <row r="106" spans="1:8">
      <c r="A106" s="29"/>
      <c r="B106" s="79"/>
      <c r="C106" s="24"/>
      <c r="D106" s="25"/>
      <c r="E106" s="25"/>
      <c r="F106" s="25"/>
      <c r="H106" s="29"/>
    </row>
    <row r="107" spans="1:8">
      <c r="A107" s="29"/>
      <c r="B107" s="79"/>
      <c r="C107" s="24"/>
      <c r="D107" s="25"/>
      <c r="E107" s="25"/>
      <c r="F107" s="25"/>
      <c r="H107" s="29"/>
    </row>
    <row r="108" spans="1:8">
      <c r="A108" s="29"/>
      <c r="B108" s="79"/>
      <c r="C108" s="24"/>
      <c r="D108" s="25"/>
      <c r="E108" s="25"/>
      <c r="F108" s="25"/>
      <c r="H108" s="29"/>
    </row>
    <row r="109" spans="1:8">
      <c r="A109" s="29"/>
      <c r="B109" s="79"/>
      <c r="C109" s="24"/>
      <c r="D109" s="25"/>
      <c r="E109" s="25"/>
      <c r="F109" s="25"/>
      <c r="H109" s="29"/>
    </row>
    <row r="110" spans="1:8">
      <c r="A110" s="29"/>
      <c r="B110" s="79"/>
      <c r="C110" s="24"/>
      <c r="D110" s="25"/>
      <c r="E110" s="25"/>
      <c r="F110" s="25"/>
      <c r="H110" s="29"/>
    </row>
    <row r="111" spans="1:8">
      <c r="A111" s="29"/>
      <c r="B111" s="79"/>
      <c r="C111" s="24"/>
      <c r="D111" s="25"/>
      <c r="E111" s="25"/>
      <c r="F111" s="25"/>
      <c r="H111" s="29"/>
    </row>
  </sheetData>
  <mergeCells count="2">
    <mergeCell ref="A7:H7"/>
    <mergeCell ref="A24:H24"/>
  </mergeCells>
  <conditionalFormatting sqref="A27:B111">
    <cfRule type="containsBlanks" dxfId="9" priority="1">
      <formula>LEN(TRIM(A27))=0</formula>
    </cfRule>
  </conditionalFormatting>
  <conditionalFormatting sqref="H27:H111">
    <cfRule type="containsBlanks" dxfId="8" priority="2">
      <formula>LEN(TRIM(H27))=0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L65"/>
  <sheetViews>
    <sheetView zoomScale="90" zoomScaleNormal="90" workbookViewId="0">
      <selection activeCell="J11" sqref="J11"/>
    </sheetView>
  </sheetViews>
  <sheetFormatPr defaultColWidth="10.5546875" defaultRowHeight="13.2"/>
  <cols>
    <col min="1" max="1" width="22.44140625" style="13" customWidth="1"/>
    <col min="2" max="2" width="53.21875" style="13" customWidth="1"/>
    <col min="3" max="3" width="14.5546875" style="13" customWidth="1"/>
    <col min="4" max="4" width="18.21875" style="13" customWidth="1"/>
    <col min="5" max="5" width="9.21875" style="13" customWidth="1"/>
    <col min="6" max="6" width="9" style="13" customWidth="1"/>
    <col min="7" max="7" width="14.44140625" style="13" customWidth="1"/>
    <col min="8" max="8" width="11.5546875" style="13" customWidth="1"/>
    <col min="9" max="9" width="13" style="13" customWidth="1"/>
    <col min="10" max="10" width="10.21875" style="13" customWidth="1"/>
    <col min="11" max="11" width="5.44140625" style="13" customWidth="1"/>
    <col min="12" max="12" width="13.44140625" style="13" customWidth="1"/>
    <col min="13" max="13" width="10.5546875" style="13" customWidth="1"/>
    <col min="14" max="16384" width="10.5546875" style="13"/>
  </cols>
  <sheetData>
    <row r="1" spans="1:12" ht="17.399999999999999" customHeight="1">
      <c r="A1" s="31" t="s">
        <v>122</v>
      </c>
      <c r="B1" s="32"/>
      <c r="C1" s="33"/>
      <c r="D1" s="33"/>
      <c r="E1" s="33"/>
      <c r="F1" s="34"/>
      <c r="G1" s="34"/>
      <c r="H1" s="34"/>
      <c r="I1" s="34"/>
      <c r="J1" s="34"/>
      <c r="K1" s="34"/>
      <c r="L1" s="34"/>
    </row>
    <row r="2" spans="1:12" ht="13.8" customHeight="1">
      <c r="A2" s="12"/>
      <c r="B2" s="12"/>
      <c r="C2" s="12"/>
      <c r="D2" s="12"/>
      <c r="E2" s="12"/>
      <c r="F2" s="12"/>
      <c r="G2" s="12"/>
      <c r="H2" s="12"/>
      <c r="I2" s="12"/>
      <c r="J2" s="12"/>
      <c r="K2" s="12"/>
      <c r="L2" s="12"/>
    </row>
    <row r="3" spans="1:12" ht="15.6" customHeight="1">
      <c r="A3" s="9" t="s">
        <v>83</v>
      </c>
      <c r="B3" s="10"/>
      <c r="C3" s="11"/>
      <c r="D3" s="11"/>
      <c r="E3" s="11"/>
      <c r="F3" s="11"/>
      <c r="G3" s="11"/>
      <c r="H3" s="12"/>
      <c r="I3" s="12"/>
      <c r="J3" s="12"/>
      <c r="K3" s="12"/>
      <c r="L3" s="12"/>
    </row>
    <row r="4" spans="1:12" s="18" customFormat="1" ht="20.100000000000001" customHeight="1">
      <c r="A4" s="14" t="s">
        <v>123</v>
      </c>
      <c r="B4" s="15"/>
      <c r="C4" s="16"/>
      <c r="D4" s="16"/>
      <c r="E4" s="16"/>
      <c r="F4" s="16"/>
      <c r="G4" s="16"/>
      <c r="H4" s="17"/>
      <c r="I4" s="17"/>
      <c r="J4" s="17"/>
      <c r="K4" s="17"/>
      <c r="L4" s="17"/>
    </row>
    <row r="5" spans="1:12" ht="13.8" customHeight="1">
      <c r="A5" s="10" t="s">
        <v>85</v>
      </c>
      <c r="B5" s="10"/>
      <c r="C5" s="11"/>
      <c r="D5" s="11"/>
      <c r="E5" s="11"/>
      <c r="F5" s="11"/>
      <c r="G5" s="11"/>
      <c r="H5" s="12"/>
      <c r="I5" s="12"/>
      <c r="J5" s="12"/>
      <c r="K5" s="12"/>
      <c r="L5" s="12"/>
    </row>
    <row r="6" spans="1:12" ht="13.8" customHeight="1">
      <c r="A6" s="35" t="s">
        <v>124</v>
      </c>
      <c r="B6" s="10" t="s">
        <v>125</v>
      </c>
      <c r="C6" s="11"/>
      <c r="D6" s="11"/>
      <c r="E6" s="11"/>
      <c r="F6" s="11"/>
      <c r="G6" s="11"/>
      <c r="H6" s="12"/>
      <c r="I6" s="12"/>
      <c r="J6" s="12"/>
      <c r="K6" s="12"/>
      <c r="L6" s="12"/>
    </row>
    <row r="7" spans="1:12" ht="13.8" customHeight="1">
      <c r="A7" s="35" t="s">
        <v>126</v>
      </c>
      <c r="B7" s="10" t="s">
        <v>127</v>
      </c>
      <c r="C7" s="11"/>
      <c r="D7" s="11"/>
      <c r="E7" s="11"/>
      <c r="F7" s="11"/>
      <c r="G7" s="11"/>
      <c r="H7" s="12"/>
      <c r="I7" s="12"/>
      <c r="J7" s="12"/>
      <c r="K7" s="12"/>
      <c r="L7" s="12"/>
    </row>
    <row r="8" spans="1:12" ht="13.8" customHeight="1">
      <c r="A8" s="35" t="s">
        <v>128</v>
      </c>
      <c r="B8" s="10" t="s">
        <v>129</v>
      </c>
      <c r="C8" s="11"/>
      <c r="D8" s="11"/>
      <c r="E8" s="11"/>
      <c r="F8" s="11"/>
      <c r="G8" s="11"/>
      <c r="H8" s="12"/>
      <c r="I8" s="12"/>
      <c r="J8" s="12"/>
      <c r="K8" s="12"/>
      <c r="L8" s="12"/>
    </row>
    <row r="9" spans="1:12" ht="13.8" customHeight="1">
      <c r="A9" s="35" t="s">
        <v>130</v>
      </c>
      <c r="B9" s="10" t="s">
        <v>131</v>
      </c>
      <c r="C9" s="11"/>
      <c r="D9" s="11"/>
      <c r="E9" s="11"/>
      <c r="F9" s="11"/>
      <c r="G9" s="11"/>
      <c r="H9" s="12"/>
      <c r="I9" s="12"/>
      <c r="J9" s="12"/>
      <c r="K9" s="12"/>
      <c r="L9" s="12"/>
    </row>
    <row r="10" spans="1:12" ht="13.8" customHeight="1">
      <c r="A10" s="35" t="s">
        <v>132</v>
      </c>
      <c r="B10" s="10" t="s">
        <v>133</v>
      </c>
      <c r="C10" s="11"/>
      <c r="D10" s="11"/>
      <c r="E10" s="11"/>
      <c r="F10" s="11"/>
      <c r="G10" s="11"/>
      <c r="H10" s="12"/>
      <c r="I10" s="12"/>
      <c r="J10" s="12"/>
      <c r="K10" s="12"/>
      <c r="L10" s="12"/>
    </row>
    <row r="11" spans="1:12" ht="13.8" customHeight="1">
      <c r="A11" s="36"/>
      <c r="B11" s="10" t="s">
        <v>134</v>
      </c>
      <c r="C11" s="11"/>
      <c r="D11" s="11"/>
      <c r="E11" s="11"/>
      <c r="F11" s="11"/>
      <c r="G11" s="11"/>
      <c r="H11" s="12"/>
      <c r="I11" s="12"/>
      <c r="J11" s="12"/>
      <c r="K11" s="12"/>
      <c r="L11" s="12"/>
    </row>
    <row r="12" spans="1:12" ht="13.8" customHeight="1">
      <c r="A12" s="35" t="s">
        <v>135</v>
      </c>
      <c r="B12" s="10" t="s">
        <v>136</v>
      </c>
      <c r="C12" s="11"/>
      <c r="D12" s="11"/>
      <c r="E12" s="11"/>
      <c r="F12" s="11"/>
      <c r="G12" s="11"/>
      <c r="H12" s="12"/>
      <c r="I12" s="12"/>
      <c r="J12" s="12"/>
      <c r="K12" s="12"/>
      <c r="L12" s="12"/>
    </row>
    <row r="13" spans="1:12" ht="13.8" customHeight="1">
      <c r="A13" s="35"/>
      <c r="B13" s="10" t="s">
        <v>137</v>
      </c>
      <c r="C13" s="11"/>
      <c r="D13" s="11"/>
      <c r="E13" s="11"/>
      <c r="F13" s="11"/>
      <c r="G13" s="11"/>
      <c r="H13" s="12"/>
      <c r="I13" s="12"/>
      <c r="J13" s="12"/>
      <c r="K13" s="12"/>
      <c r="L13" s="12"/>
    </row>
    <row r="14" spans="1:12" ht="13.8" customHeight="1">
      <c r="A14" s="35" t="s">
        <v>138</v>
      </c>
      <c r="B14" s="10" t="s">
        <v>139</v>
      </c>
      <c r="C14" s="11"/>
      <c r="D14" s="11"/>
      <c r="E14" s="11"/>
      <c r="F14" s="11"/>
      <c r="G14" s="11"/>
      <c r="H14" s="12"/>
      <c r="I14" s="12"/>
      <c r="J14" s="12"/>
      <c r="K14" s="12"/>
      <c r="L14" s="12"/>
    </row>
    <row r="15" spans="1:12" ht="14.4" customHeight="1" thickBot="1">
      <c r="A15" s="37"/>
      <c r="B15" s="12"/>
      <c r="C15" s="12"/>
      <c r="D15" s="12"/>
      <c r="E15" s="12"/>
      <c r="F15" s="12"/>
      <c r="G15" s="12"/>
      <c r="H15" s="12"/>
      <c r="I15" s="12"/>
      <c r="J15" s="12"/>
      <c r="K15" s="12"/>
      <c r="L15" s="12"/>
    </row>
    <row r="16" spans="1:12" ht="16.2" customHeight="1" thickBot="1">
      <c r="A16" s="296" t="s">
        <v>86</v>
      </c>
      <c r="B16" s="297"/>
      <c r="C16" s="297"/>
      <c r="D16" s="297"/>
      <c r="E16" s="297"/>
      <c r="F16" s="297"/>
      <c r="G16" s="297"/>
      <c r="H16" s="297"/>
      <c r="I16" s="297"/>
      <c r="J16" s="297"/>
      <c r="K16" s="297"/>
      <c r="L16" s="298"/>
    </row>
    <row r="17" spans="1:12" ht="41.4" customHeight="1">
      <c r="A17" s="22" t="s">
        <v>140</v>
      </c>
      <c r="B17" s="22" t="s">
        <v>126</v>
      </c>
      <c r="C17" s="22" t="s">
        <v>128</v>
      </c>
      <c r="D17" s="22" t="s">
        <v>130</v>
      </c>
      <c r="E17" s="22" t="s">
        <v>141</v>
      </c>
      <c r="F17" s="22" t="s">
        <v>142</v>
      </c>
      <c r="G17" s="22" t="s">
        <v>143</v>
      </c>
      <c r="H17" s="22" t="s">
        <v>144</v>
      </c>
      <c r="I17" s="22" t="s">
        <v>145</v>
      </c>
      <c r="J17" s="22" t="s">
        <v>146</v>
      </c>
      <c r="K17" s="22" t="s">
        <v>147</v>
      </c>
      <c r="L17" s="22" t="s">
        <v>148</v>
      </c>
    </row>
    <row r="18" spans="1:12" ht="13.8" customHeight="1">
      <c r="A18" s="38" t="s">
        <v>149</v>
      </c>
      <c r="B18" s="39" t="s">
        <v>150</v>
      </c>
      <c r="C18" s="39">
        <v>32336</v>
      </c>
      <c r="D18" s="39"/>
      <c r="E18" s="39">
        <v>23648</v>
      </c>
      <c r="F18" s="39"/>
      <c r="G18" s="38" t="s">
        <v>149</v>
      </c>
      <c r="H18" s="39"/>
      <c r="I18" s="39"/>
      <c r="J18" s="39"/>
      <c r="K18" s="39"/>
      <c r="L18" s="39"/>
    </row>
    <row r="19" spans="1:12" ht="13.8" customHeight="1">
      <c r="A19" s="38" t="s">
        <v>151</v>
      </c>
      <c r="B19" s="39" t="s">
        <v>152</v>
      </c>
      <c r="C19" s="39">
        <v>32336</v>
      </c>
      <c r="D19" s="39"/>
      <c r="E19" s="39">
        <v>23648</v>
      </c>
      <c r="F19" s="39"/>
      <c r="G19" s="38" t="s">
        <v>151</v>
      </c>
      <c r="H19" s="39"/>
      <c r="I19" s="39"/>
      <c r="J19" s="39"/>
      <c r="K19" s="39"/>
      <c r="L19" s="39"/>
    </row>
    <row r="20" spans="1:12" ht="13.8" customHeight="1">
      <c r="A20" s="38" t="s">
        <v>153</v>
      </c>
      <c r="B20" s="39" t="s">
        <v>154</v>
      </c>
      <c r="C20" s="39">
        <v>32336</v>
      </c>
      <c r="D20" s="39"/>
      <c r="E20" s="39">
        <v>23648</v>
      </c>
      <c r="F20" s="39"/>
      <c r="G20" s="38" t="s">
        <v>153</v>
      </c>
      <c r="H20" s="39"/>
      <c r="I20" s="39"/>
      <c r="J20" s="39"/>
      <c r="K20" s="39"/>
      <c r="L20" s="39"/>
    </row>
    <row r="21" spans="1:12" ht="13.8" customHeight="1">
      <c r="A21" s="39" t="s">
        <v>155</v>
      </c>
      <c r="B21" s="39" t="s">
        <v>156</v>
      </c>
      <c r="C21" s="39">
        <v>32336</v>
      </c>
      <c r="D21" s="39"/>
      <c r="E21" s="39">
        <v>23648</v>
      </c>
      <c r="F21" s="39"/>
      <c r="G21" s="39" t="s">
        <v>155</v>
      </c>
      <c r="H21" s="39"/>
      <c r="I21" s="39"/>
      <c r="J21" s="39"/>
      <c r="K21" s="39"/>
      <c r="L21" s="39"/>
    </row>
    <row r="22" spans="1:12" ht="13.8" customHeight="1">
      <c r="A22" s="12"/>
      <c r="B22" s="12"/>
      <c r="C22" s="12"/>
      <c r="D22" s="12"/>
      <c r="E22" s="12"/>
      <c r="F22" s="12"/>
      <c r="G22" s="12"/>
      <c r="H22" s="12"/>
      <c r="I22" s="12"/>
      <c r="J22" s="12"/>
      <c r="K22" s="12"/>
      <c r="L22" s="12"/>
    </row>
    <row r="23" spans="1:12" ht="13.8" customHeight="1">
      <c r="A23" s="10" t="s">
        <v>157</v>
      </c>
      <c r="B23" s="10"/>
      <c r="C23" s="11"/>
      <c r="D23" s="11"/>
      <c r="E23" s="11"/>
      <c r="F23" s="11"/>
      <c r="G23" s="11"/>
      <c r="H23" s="12"/>
      <c r="I23" s="12"/>
      <c r="J23" s="12"/>
      <c r="K23" s="12"/>
      <c r="L23" s="12"/>
    </row>
    <row r="24" spans="1:12" ht="13.8" customHeight="1">
      <c r="A24" s="85" t="s">
        <v>158</v>
      </c>
      <c r="B24" s="10"/>
      <c r="C24" s="11"/>
      <c r="D24" s="11"/>
      <c r="E24" s="11"/>
      <c r="F24" s="11"/>
      <c r="G24" s="11"/>
      <c r="H24" s="12"/>
      <c r="I24" s="12"/>
      <c r="J24" s="12"/>
      <c r="K24" s="12"/>
      <c r="L24" s="12"/>
    </row>
    <row r="25" spans="1:12" ht="13.8" customHeight="1">
      <c r="A25" s="86" t="s">
        <v>159</v>
      </c>
      <c r="B25" s="11"/>
      <c r="C25" s="11"/>
      <c r="D25" s="11"/>
      <c r="E25" s="11"/>
      <c r="F25" s="11"/>
      <c r="G25" s="11"/>
      <c r="H25" s="12"/>
      <c r="I25" s="12"/>
      <c r="J25" s="12"/>
      <c r="K25" s="12"/>
      <c r="L25" s="12"/>
    </row>
    <row r="26" spans="1:12" ht="14.4" customHeight="1">
      <c r="A26" s="141" t="s">
        <v>160</v>
      </c>
      <c r="B26" s="11"/>
      <c r="C26" s="11"/>
      <c r="D26" s="11"/>
      <c r="E26" s="11"/>
      <c r="F26" s="11"/>
      <c r="G26" s="11"/>
      <c r="H26" s="12"/>
      <c r="I26" s="12"/>
      <c r="J26" s="12"/>
      <c r="K26" s="12"/>
      <c r="L26" s="12"/>
    </row>
    <row r="27" spans="1:12" ht="18" customHeight="1" thickBot="1">
      <c r="A27" s="12"/>
      <c r="B27" s="12"/>
      <c r="C27" s="12"/>
      <c r="D27" s="12"/>
      <c r="E27" s="12"/>
      <c r="F27" s="12"/>
      <c r="G27" s="12"/>
      <c r="H27" s="12"/>
      <c r="I27" s="12"/>
      <c r="J27" s="12"/>
      <c r="K27" s="12"/>
      <c r="L27" s="12"/>
    </row>
    <row r="28" spans="1:12" s="8" customFormat="1" ht="15.6" customHeight="1" thickBot="1">
      <c r="A28" s="296" t="s">
        <v>161</v>
      </c>
      <c r="B28" s="297"/>
      <c r="C28" s="297"/>
      <c r="D28" s="297"/>
      <c r="E28" s="297"/>
      <c r="F28" s="297"/>
      <c r="G28" s="297"/>
      <c r="H28" s="297"/>
      <c r="I28" s="297"/>
      <c r="J28" s="297"/>
      <c r="K28" s="297"/>
      <c r="L28" s="298"/>
    </row>
    <row r="29" spans="1:12" ht="41.4" customHeight="1">
      <c r="A29" s="22" t="s">
        <v>140</v>
      </c>
      <c r="B29" s="22" t="s">
        <v>126</v>
      </c>
      <c r="C29" s="22" t="s">
        <v>162</v>
      </c>
      <c r="D29" s="22" t="s">
        <v>163</v>
      </c>
      <c r="E29" s="22" t="s">
        <v>141</v>
      </c>
      <c r="F29" s="22" t="s">
        <v>142</v>
      </c>
      <c r="G29" s="22" t="s">
        <v>164</v>
      </c>
      <c r="H29" s="22" t="s">
        <v>144</v>
      </c>
      <c r="I29" s="22" t="s">
        <v>145</v>
      </c>
      <c r="J29" s="22" t="s">
        <v>146</v>
      </c>
      <c r="K29" s="22" t="s">
        <v>147</v>
      </c>
      <c r="L29" s="22" t="s">
        <v>148</v>
      </c>
    </row>
    <row r="30" spans="1:12" ht="13.8" customHeight="1">
      <c r="A30" s="38"/>
      <c r="B30" s="39"/>
      <c r="C30" s="40" t="str">
        <f t="shared" ref="C30:C65" si="0">LEFT(A30,5)</f>
        <v/>
      </c>
      <c r="D30" s="39"/>
      <c r="E30" s="39"/>
      <c r="F30" s="39"/>
      <c r="G30" s="38">
        <f t="shared" ref="G30:G65" si="1">A30</f>
        <v>0</v>
      </c>
      <c r="H30" s="39"/>
      <c r="I30" s="39"/>
      <c r="J30" s="39"/>
      <c r="K30" s="39"/>
      <c r="L30" s="39"/>
    </row>
    <row r="31" spans="1:12" ht="13.8" customHeight="1">
      <c r="A31" s="38"/>
      <c r="B31" s="39"/>
      <c r="C31" s="40" t="str">
        <f t="shared" si="0"/>
        <v/>
      </c>
      <c r="D31" s="39"/>
      <c r="E31" s="39"/>
      <c r="F31" s="39"/>
      <c r="G31" s="38">
        <f t="shared" si="1"/>
        <v>0</v>
      </c>
      <c r="H31" s="39"/>
      <c r="I31" s="39"/>
      <c r="J31" s="39"/>
      <c r="K31" s="39"/>
      <c r="L31" s="39"/>
    </row>
    <row r="32" spans="1:12" ht="13.8" customHeight="1">
      <c r="A32" s="38"/>
      <c r="B32" s="39"/>
      <c r="C32" s="40" t="str">
        <f t="shared" si="0"/>
        <v/>
      </c>
      <c r="D32" s="39"/>
      <c r="E32" s="39"/>
      <c r="F32" s="39"/>
      <c r="G32" s="38">
        <f t="shared" si="1"/>
        <v>0</v>
      </c>
      <c r="H32" s="39"/>
      <c r="I32" s="39"/>
      <c r="J32" s="39"/>
      <c r="K32" s="39"/>
      <c r="L32" s="39"/>
    </row>
    <row r="33" spans="1:12" ht="13.8" customHeight="1">
      <c r="A33" s="38"/>
      <c r="B33" s="39"/>
      <c r="C33" s="40" t="str">
        <f t="shared" si="0"/>
        <v/>
      </c>
      <c r="D33" s="39"/>
      <c r="E33" s="39"/>
      <c r="F33" s="39"/>
      <c r="G33" s="38">
        <f t="shared" si="1"/>
        <v>0</v>
      </c>
      <c r="H33" s="39"/>
      <c r="I33" s="39"/>
      <c r="J33" s="39"/>
      <c r="K33" s="39"/>
      <c r="L33" s="39"/>
    </row>
    <row r="34" spans="1:12" ht="13.8" customHeight="1">
      <c r="A34" s="38"/>
      <c r="B34" s="39"/>
      <c r="C34" s="40" t="str">
        <f t="shared" si="0"/>
        <v/>
      </c>
      <c r="D34" s="39"/>
      <c r="E34" s="39"/>
      <c r="F34" s="39"/>
      <c r="G34" s="38">
        <f t="shared" si="1"/>
        <v>0</v>
      </c>
      <c r="H34" s="39"/>
      <c r="I34" s="39"/>
      <c r="J34" s="39"/>
      <c r="K34" s="39"/>
      <c r="L34" s="39"/>
    </row>
    <row r="35" spans="1:12" ht="13.8" customHeight="1">
      <c r="A35" s="38"/>
      <c r="B35" s="39"/>
      <c r="C35" s="40" t="str">
        <f t="shared" si="0"/>
        <v/>
      </c>
      <c r="D35" s="39"/>
      <c r="E35" s="39"/>
      <c r="F35" s="39"/>
      <c r="G35" s="38">
        <f t="shared" si="1"/>
        <v>0</v>
      </c>
      <c r="H35" s="39"/>
      <c r="I35" s="39"/>
      <c r="J35" s="39"/>
      <c r="K35" s="39"/>
      <c r="L35" s="39"/>
    </row>
    <row r="36" spans="1:12" ht="13.8" customHeight="1">
      <c r="A36" s="38"/>
      <c r="B36" s="39"/>
      <c r="C36" s="40" t="str">
        <f t="shared" si="0"/>
        <v/>
      </c>
      <c r="D36" s="39"/>
      <c r="E36" s="39"/>
      <c r="F36" s="39"/>
      <c r="G36" s="38">
        <f t="shared" si="1"/>
        <v>0</v>
      </c>
      <c r="H36" s="39"/>
      <c r="I36" s="39"/>
      <c r="J36" s="39"/>
      <c r="K36" s="39"/>
      <c r="L36" s="39"/>
    </row>
    <row r="37" spans="1:12" ht="13.8" customHeight="1">
      <c r="A37" s="38"/>
      <c r="B37" s="39"/>
      <c r="C37" s="40" t="str">
        <f t="shared" si="0"/>
        <v/>
      </c>
      <c r="D37" s="39"/>
      <c r="E37" s="39"/>
      <c r="F37" s="39"/>
      <c r="G37" s="38">
        <f t="shared" si="1"/>
        <v>0</v>
      </c>
      <c r="H37" s="39"/>
      <c r="I37" s="39"/>
      <c r="J37" s="39"/>
      <c r="K37" s="39"/>
      <c r="L37" s="39"/>
    </row>
    <row r="38" spans="1:12" ht="13.8" customHeight="1">
      <c r="A38" s="38"/>
      <c r="B38" s="39"/>
      <c r="C38" s="40" t="str">
        <f t="shared" si="0"/>
        <v/>
      </c>
      <c r="D38" s="39"/>
      <c r="E38" s="39"/>
      <c r="F38" s="39"/>
      <c r="G38" s="38">
        <f t="shared" si="1"/>
        <v>0</v>
      </c>
      <c r="H38" s="39"/>
      <c r="I38" s="39"/>
      <c r="J38" s="39"/>
      <c r="K38" s="39"/>
      <c r="L38" s="39"/>
    </row>
    <row r="39" spans="1:12" ht="13.8" customHeight="1">
      <c r="A39" s="38"/>
      <c r="B39" s="39"/>
      <c r="C39" s="40" t="str">
        <f t="shared" si="0"/>
        <v/>
      </c>
      <c r="D39" s="39"/>
      <c r="E39" s="39"/>
      <c r="F39" s="39"/>
      <c r="G39" s="38">
        <f t="shared" si="1"/>
        <v>0</v>
      </c>
      <c r="H39" s="39"/>
      <c r="I39" s="39"/>
      <c r="J39" s="39"/>
      <c r="K39" s="39"/>
      <c r="L39" s="39"/>
    </row>
    <row r="40" spans="1:12" ht="13.8" customHeight="1">
      <c r="A40" s="38"/>
      <c r="B40" s="39"/>
      <c r="C40" s="40" t="str">
        <f t="shared" si="0"/>
        <v/>
      </c>
      <c r="D40" s="39"/>
      <c r="E40" s="39"/>
      <c r="F40" s="39"/>
      <c r="G40" s="38">
        <f t="shared" si="1"/>
        <v>0</v>
      </c>
      <c r="H40" s="39"/>
      <c r="I40" s="39"/>
      <c r="J40" s="39"/>
      <c r="K40" s="39"/>
      <c r="L40" s="39"/>
    </row>
    <row r="41" spans="1:12" ht="13.8" customHeight="1">
      <c r="A41" s="38"/>
      <c r="B41" s="39"/>
      <c r="C41" s="40" t="str">
        <f t="shared" si="0"/>
        <v/>
      </c>
      <c r="D41" s="39"/>
      <c r="E41" s="39"/>
      <c r="F41" s="39"/>
      <c r="G41" s="38">
        <f t="shared" si="1"/>
        <v>0</v>
      </c>
      <c r="H41" s="39"/>
      <c r="I41" s="39"/>
      <c r="J41" s="39"/>
      <c r="K41" s="39"/>
      <c r="L41" s="39"/>
    </row>
    <row r="42" spans="1:12" ht="13.8" customHeight="1">
      <c r="A42" s="38"/>
      <c r="B42" s="39"/>
      <c r="C42" s="40" t="str">
        <f t="shared" si="0"/>
        <v/>
      </c>
      <c r="D42" s="39"/>
      <c r="E42" s="39"/>
      <c r="F42" s="39"/>
      <c r="G42" s="38">
        <f t="shared" si="1"/>
        <v>0</v>
      </c>
      <c r="H42" s="39"/>
      <c r="I42" s="39"/>
      <c r="J42" s="39"/>
      <c r="K42" s="39"/>
      <c r="L42" s="39"/>
    </row>
    <row r="43" spans="1:12" ht="13.8" customHeight="1">
      <c r="A43" s="38"/>
      <c r="B43" s="39"/>
      <c r="C43" s="40" t="str">
        <f t="shared" si="0"/>
        <v/>
      </c>
      <c r="D43" s="39"/>
      <c r="E43" s="39"/>
      <c r="F43" s="39"/>
      <c r="G43" s="38">
        <f t="shared" si="1"/>
        <v>0</v>
      </c>
      <c r="H43" s="39"/>
      <c r="I43" s="39"/>
      <c r="J43" s="39"/>
      <c r="K43" s="39"/>
      <c r="L43" s="39"/>
    </row>
    <row r="44" spans="1:12" ht="13.8" customHeight="1">
      <c r="A44" s="38"/>
      <c r="B44" s="39"/>
      <c r="C44" s="40" t="str">
        <f t="shared" si="0"/>
        <v/>
      </c>
      <c r="D44" s="39"/>
      <c r="E44" s="39"/>
      <c r="F44" s="39"/>
      <c r="G44" s="38">
        <f t="shared" si="1"/>
        <v>0</v>
      </c>
      <c r="H44" s="39"/>
      <c r="I44" s="39"/>
      <c r="J44" s="39"/>
      <c r="K44" s="39"/>
      <c r="L44" s="39"/>
    </row>
    <row r="45" spans="1:12" ht="13.8" customHeight="1">
      <c r="A45" s="38"/>
      <c r="B45" s="39"/>
      <c r="C45" s="40" t="str">
        <f t="shared" si="0"/>
        <v/>
      </c>
      <c r="D45" s="39"/>
      <c r="E45" s="39"/>
      <c r="F45" s="39"/>
      <c r="G45" s="38">
        <f t="shared" si="1"/>
        <v>0</v>
      </c>
      <c r="H45" s="39"/>
      <c r="I45" s="39"/>
      <c r="J45" s="39"/>
      <c r="K45" s="39"/>
      <c r="L45" s="39"/>
    </row>
    <row r="46" spans="1:12" ht="13.8" customHeight="1">
      <c r="A46" s="38"/>
      <c r="B46" s="39"/>
      <c r="C46" s="40" t="str">
        <f t="shared" si="0"/>
        <v/>
      </c>
      <c r="D46" s="39"/>
      <c r="E46" s="39"/>
      <c r="F46" s="39"/>
      <c r="G46" s="38">
        <f t="shared" si="1"/>
        <v>0</v>
      </c>
      <c r="H46" s="39"/>
      <c r="I46" s="39"/>
      <c r="J46" s="39"/>
      <c r="K46" s="39"/>
      <c r="L46" s="39"/>
    </row>
    <row r="47" spans="1:12" ht="13.8" customHeight="1">
      <c r="A47" s="38"/>
      <c r="B47" s="39"/>
      <c r="C47" s="40" t="str">
        <f t="shared" si="0"/>
        <v/>
      </c>
      <c r="D47" s="39"/>
      <c r="E47" s="39"/>
      <c r="F47" s="39"/>
      <c r="G47" s="38">
        <f t="shared" si="1"/>
        <v>0</v>
      </c>
      <c r="H47" s="39"/>
      <c r="I47" s="39"/>
      <c r="J47" s="39"/>
      <c r="K47" s="39"/>
      <c r="L47" s="39"/>
    </row>
    <row r="48" spans="1:12" ht="13.8" customHeight="1">
      <c r="A48" s="38"/>
      <c r="B48" s="39"/>
      <c r="C48" s="40" t="str">
        <f t="shared" si="0"/>
        <v/>
      </c>
      <c r="D48" s="39"/>
      <c r="E48" s="39"/>
      <c r="F48" s="39"/>
      <c r="G48" s="38">
        <f t="shared" si="1"/>
        <v>0</v>
      </c>
      <c r="H48" s="39"/>
      <c r="I48" s="39"/>
      <c r="J48" s="39"/>
      <c r="K48" s="39"/>
      <c r="L48" s="39"/>
    </row>
    <row r="49" spans="1:12" ht="13.8" customHeight="1">
      <c r="A49" s="38"/>
      <c r="B49" s="39"/>
      <c r="C49" s="40" t="str">
        <f t="shared" si="0"/>
        <v/>
      </c>
      <c r="D49" s="39"/>
      <c r="E49" s="39"/>
      <c r="F49" s="39"/>
      <c r="G49" s="38">
        <f t="shared" si="1"/>
        <v>0</v>
      </c>
      <c r="H49" s="39"/>
      <c r="I49" s="39"/>
      <c r="J49" s="39"/>
      <c r="K49" s="39"/>
      <c r="L49" s="39"/>
    </row>
    <row r="50" spans="1:12" ht="13.8" customHeight="1">
      <c r="A50" s="38"/>
      <c r="B50" s="39"/>
      <c r="C50" s="40" t="str">
        <f t="shared" si="0"/>
        <v/>
      </c>
      <c r="D50" s="39"/>
      <c r="E50" s="39"/>
      <c r="F50" s="39"/>
      <c r="G50" s="38">
        <f t="shared" si="1"/>
        <v>0</v>
      </c>
      <c r="H50" s="39"/>
      <c r="I50" s="39"/>
      <c r="J50" s="39"/>
      <c r="K50" s="39"/>
      <c r="L50" s="39"/>
    </row>
    <row r="51" spans="1:12" ht="13.8" customHeight="1">
      <c r="A51" s="38"/>
      <c r="B51" s="39"/>
      <c r="C51" s="40" t="str">
        <f t="shared" si="0"/>
        <v/>
      </c>
      <c r="D51" s="39"/>
      <c r="E51" s="39"/>
      <c r="F51" s="39"/>
      <c r="G51" s="38">
        <f t="shared" si="1"/>
        <v>0</v>
      </c>
      <c r="H51" s="39"/>
      <c r="I51" s="39"/>
      <c r="J51" s="39"/>
      <c r="K51" s="39"/>
      <c r="L51" s="39"/>
    </row>
    <row r="52" spans="1:12" ht="13.8" customHeight="1">
      <c r="A52" s="38"/>
      <c r="B52" s="39"/>
      <c r="C52" s="40" t="str">
        <f t="shared" si="0"/>
        <v/>
      </c>
      <c r="D52" s="39"/>
      <c r="E52" s="39"/>
      <c r="F52" s="39"/>
      <c r="G52" s="38">
        <f t="shared" si="1"/>
        <v>0</v>
      </c>
      <c r="H52" s="39"/>
      <c r="I52" s="39"/>
      <c r="J52" s="39"/>
      <c r="K52" s="39"/>
      <c r="L52" s="39"/>
    </row>
    <row r="53" spans="1:12" ht="13.8" customHeight="1">
      <c r="A53" s="38"/>
      <c r="B53" s="39"/>
      <c r="C53" s="40" t="str">
        <f t="shared" si="0"/>
        <v/>
      </c>
      <c r="D53" s="39"/>
      <c r="E53" s="39"/>
      <c r="F53" s="39"/>
      <c r="G53" s="38">
        <f t="shared" si="1"/>
        <v>0</v>
      </c>
      <c r="H53" s="39"/>
      <c r="I53" s="39"/>
      <c r="J53" s="39"/>
      <c r="K53" s="39"/>
      <c r="L53" s="39"/>
    </row>
    <row r="54" spans="1:12" ht="13.8" customHeight="1">
      <c r="A54" s="38"/>
      <c r="B54" s="39"/>
      <c r="C54" s="40" t="str">
        <f t="shared" si="0"/>
        <v/>
      </c>
      <c r="D54" s="39"/>
      <c r="E54" s="39"/>
      <c r="F54" s="39"/>
      <c r="G54" s="38">
        <f t="shared" si="1"/>
        <v>0</v>
      </c>
      <c r="H54" s="39"/>
      <c r="I54" s="39"/>
      <c r="J54" s="39"/>
      <c r="K54" s="39"/>
      <c r="L54" s="39"/>
    </row>
    <row r="55" spans="1:12" ht="13.8" customHeight="1">
      <c r="A55" s="38"/>
      <c r="B55" s="39"/>
      <c r="C55" s="40" t="str">
        <f t="shared" si="0"/>
        <v/>
      </c>
      <c r="D55" s="39"/>
      <c r="E55" s="39"/>
      <c r="F55" s="39"/>
      <c r="G55" s="38">
        <f t="shared" si="1"/>
        <v>0</v>
      </c>
      <c r="H55" s="39"/>
      <c r="I55" s="39"/>
      <c r="J55" s="39"/>
      <c r="K55" s="39"/>
      <c r="L55" s="39"/>
    </row>
    <row r="56" spans="1:12" ht="13.8" customHeight="1">
      <c r="A56" s="38"/>
      <c r="B56" s="39"/>
      <c r="C56" s="40" t="str">
        <f t="shared" si="0"/>
        <v/>
      </c>
      <c r="D56" s="39"/>
      <c r="E56" s="39"/>
      <c r="F56" s="39"/>
      <c r="G56" s="38">
        <f t="shared" si="1"/>
        <v>0</v>
      </c>
      <c r="H56" s="39"/>
      <c r="I56" s="39"/>
      <c r="J56" s="39"/>
      <c r="K56" s="39"/>
      <c r="L56" s="39"/>
    </row>
    <row r="57" spans="1:12" ht="13.8" customHeight="1">
      <c r="A57" s="38"/>
      <c r="B57" s="39"/>
      <c r="C57" s="40" t="str">
        <f t="shared" si="0"/>
        <v/>
      </c>
      <c r="D57" s="39"/>
      <c r="E57" s="39"/>
      <c r="F57" s="39"/>
      <c r="G57" s="38">
        <f t="shared" si="1"/>
        <v>0</v>
      </c>
      <c r="H57" s="39"/>
      <c r="I57" s="39"/>
      <c r="J57" s="39"/>
      <c r="K57" s="39"/>
      <c r="L57" s="39"/>
    </row>
    <row r="58" spans="1:12" ht="13.8" customHeight="1">
      <c r="A58" s="38"/>
      <c r="B58" s="39"/>
      <c r="C58" s="40" t="str">
        <f t="shared" si="0"/>
        <v/>
      </c>
      <c r="D58" s="39"/>
      <c r="E58" s="39"/>
      <c r="F58" s="39"/>
      <c r="G58" s="38">
        <f t="shared" si="1"/>
        <v>0</v>
      </c>
      <c r="H58" s="39"/>
      <c r="I58" s="39"/>
      <c r="J58" s="39"/>
      <c r="K58" s="39"/>
      <c r="L58" s="39"/>
    </row>
    <row r="59" spans="1:12" ht="13.8" customHeight="1">
      <c r="A59" s="38"/>
      <c r="B59" s="39"/>
      <c r="C59" s="40" t="str">
        <f t="shared" si="0"/>
        <v/>
      </c>
      <c r="D59" s="39"/>
      <c r="E59" s="39"/>
      <c r="F59" s="39"/>
      <c r="G59" s="38">
        <f t="shared" si="1"/>
        <v>0</v>
      </c>
      <c r="H59" s="39"/>
      <c r="I59" s="39"/>
      <c r="J59" s="39"/>
      <c r="K59" s="39"/>
      <c r="L59" s="39"/>
    </row>
    <row r="60" spans="1:12" ht="13.8" customHeight="1">
      <c r="A60" s="38"/>
      <c r="B60" s="39"/>
      <c r="C60" s="40" t="str">
        <f t="shared" si="0"/>
        <v/>
      </c>
      <c r="D60" s="39"/>
      <c r="E60" s="39"/>
      <c r="F60" s="39"/>
      <c r="G60" s="38">
        <f t="shared" si="1"/>
        <v>0</v>
      </c>
      <c r="H60" s="39"/>
      <c r="I60" s="39"/>
      <c r="J60" s="39"/>
      <c r="K60" s="39"/>
      <c r="L60" s="39"/>
    </row>
    <row r="61" spans="1:12" ht="13.8" customHeight="1">
      <c r="A61" s="38"/>
      <c r="B61" s="39"/>
      <c r="C61" s="40" t="str">
        <f t="shared" si="0"/>
        <v/>
      </c>
      <c r="D61" s="39"/>
      <c r="E61" s="39"/>
      <c r="F61" s="39"/>
      <c r="G61" s="38">
        <f t="shared" si="1"/>
        <v>0</v>
      </c>
      <c r="H61" s="39"/>
      <c r="I61" s="39"/>
      <c r="J61" s="39"/>
      <c r="K61" s="39"/>
      <c r="L61" s="39"/>
    </row>
    <row r="62" spans="1:12" ht="13.8" customHeight="1">
      <c r="A62" s="38"/>
      <c r="B62" s="39"/>
      <c r="C62" s="40" t="str">
        <f t="shared" si="0"/>
        <v/>
      </c>
      <c r="D62" s="39"/>
      <c r="E62" s="39"/>
      <c r="F62" s="39"/>
      <c r="G62" s="38">
        <f t="shared" si="1"/>
        <v>0</v>
      </c>
      <c r="H62" s="39"/>
      <c r="I62" s="39"/>
      <c r="J62" s="39"/>
      <c r="K62" s="39"/>
      <c r="L62" s="39"/>
    </row>
    <row r="63" spans="1:12" ht="13.8" customHeight="1">
      <c r="A63" s="38"/>
      <c r="B63" s="39"/>
      <c r="C63" s="40" t="str">
        <f t="shared" si="0"/>
        <v/>
      </c>
      <c r="D63" s="39"/>
      <c r="E63" s="39"/>
      <c r="F63" s="39"/>
      <c r="G63" s="38">
        <f t="shared" si="1"/>
        <v>0</v>
      </c>
      <c r="H63" s="39"/>
      <c r="I63" s="39"/>
      <c r="J63" s="39"/>
      <c r="K63" s="39"/>
      <c r="L63" s="39"/>
    </row>
    <row r="64" spans="1:12" ht="13.8" customHeight="1">
      <c r="A64" s="38"/>
      <c r="B64" s="39"/>
      <c r="C64" s="40" t="str">
        <f t="shared" si="0"/>
        <v/>
      </c>
      <c r="D64" s="39"/>
      <c r="E64" s="39"/>
      <c r="F64" s="39"/>
      <c r="G64" s="38">
        <f t="shared" si="1"/>
        <v>0</v>
      </c>
      <c r="H64" s="39"/>
      <c r="I64" s="39"/>
      <c r="J64" s="39"/>
      <c r="K64" s="39"/>
      <c r="L64" s="39"/>
    </row>
    <row r="65" spans="1:12" ht="13.8" customHeight="1">
      <c r="A65" s="38"/>
      <c r="B65" s="39"/>
      <c r="C65" s="40" t="str">
        <f t="shared" si="0"/>
        <v/>
      </c>
      <c r="D65" s="39"/>
      <c r="E65" s="39"/>
      <c r="F65" s="39"/>
      <c r="G65" s="38">
        <f t="shared" si="1"/>
        <v>0</v>
      </c>
      <c r="H65" s="39"/>
      <c r="I65" s="39"/>
      <c r="J65" s="39"/>
      <c r="K65" s="39"/>
      <c r="L65" s="39"/>
    </row>
  </sheetData>
  <mergeCells count="2">
    <mergeCell ref="A16:L16"/>
    <mergeCell ref="A28:L28"/>
  </mergeCells>
  <conditionalFormatting sqref="A30:B65 E30:E65">
    <cfRule type="containsBlanks" dxfId="7" priority="1">
      <formula>LEN(TRIM(A30))=0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K102"/>
  <sheetViews>
    <sheetView topLeftCell="A25" zoomScale="90" zoomScaleNormal="90" workbookViewId="0">
      <selection activeCell="F44" sqref="F44"/>
    </sheetView>
  </sheetViews>
  <sheetFormatPr defaultRowHeight="13.2"/>
  <cols>
    <col min="1" max="1" width="26.5546875" style="41" customWidth="1"/>
    <col min="2" max="3" width="10.5546875" style="41" customWidth="1"/>
    <col min="4" max="4" width="23.77734375" style="41" customWidth="1"/>
    <col min="5" max="5" width="30.44140625" style="41" customWidth="1"/>
    <col min="6" max="6" width="86.5546875" style="41" customWidth="1"/>
    <col min="7" max="7" width="24.44140625" style="41" customWidth="1"/>
    <col min="8" max="8" width="26.5546875" style="41" customWidth="1"/>
    <col min="9" max="256" width="10.5546875" style="41" customWidth="1"/>
    <col min="257" max="257" width="19.77734375" style="41" customWidth="1"/>
    <col min="258" max="259" width="10.5546875" style="41" customWidth="1"/>
    <col min="260" max="260" width="19.21875" style="41" customWidth="1"/>
    <col min="261" max="261" width="19.44140625" style="41" customWidth="1"/>
    <col min="262" max="512" width="10.5546875" style="41" customWidth="1"/>
    <col min="513" max="513" width="19.77734375" style="41" customWidth="1"/>
    <col min="514" max="515" width="10.5546875" style="41" customWidth="1"/>
    <col min="516" max="516" width="19.21875" style="41" customWidth="1"/>
    <col min="517" max="517" width="19.44140625" style="41" customWidth="1"/>
    <col min="518" max="768" width="10.5546875" style="41" customWidth="1"/>
    <col min="769" max="769" width="19.77734375" style="41" customWidth="1"/>
    <col min="770" max="771" width="10.5546875" style="41" customWidth="1"/>
    <col min="772" max="772" width="19.21875" style="41" customWidth="1"/>
    <col min="773" max="773" width="19.44140625" style="41" customWidth="1"/>
    <col min="774" max="1024" width="10.5546875" style="41" customWidth="1"/>
    <col min="1025" max="1025" width="19.77734375" style="41" customWidth="1"/>
    <col min="1026" max="1027" width="10.5546875" style="41" customWidth="1"/>
    <col min="1028" max="1028" width="19.21875" style="41" customWidth="1"/>
    <col min="1029" max="1029" width="19.44140625" style="41" customWidth="1"/>
    <col min="1030" max="1280" width="10.5546875" style="41" customWidth="1"/>
    <col min="1281" max="1281" width="19.77734375" style="41" customWidth="1"/>
    <col min="1282" max="1283" width="10.5546875" style="41" customWidth="1"/>
    <col min="1284" max="1284" width="19.21875" style="41" customWidth="1"/>
    <col min="1285" max="1285" width="19.44140625" style="41" customWidth="1"/>
    <col min="1286" max="1536" width="10.5546875" style="41" customWidth="1"/>
    <col min="1537" max="1537" width="19.77734375" style="41" customWidth="1"/>
    <col min="1538" max="1539" width="10.5546875" style="41" customWidth="1"/>
    <col min="1540" max="1540" width="19.21875" style="41" customWidth="1"/>
    <col min="1541" max="1541" width="19.44140625" style="41" customWidth="1"/>
    <col min="1542" max="1792" width="10.5546875" style="41" customWidth="1"/>
    <col min="1793" max="1793" width="19.77734375" style="41" customWidth="1"/>
    <col min="1794" max="1795" width="10.5546875" style="41" customWidth="1"/>
    <col min="1796" max="1796" width="19.21875" style="41" customWidth="1"/>
    <col min="1797" max="1797" width="19.44140625" style="41" customWidth="1"/>
    <col min="1798" max="2048" width="10.5546875" style="41" customWidth="1"/>
    <col min="2049" max="2049" width="19.77734375" style="41" customWidth="1"/>
    <col min="2050" max="2051" width="10.5546875" style="41" customWidth="1"/>
    <col min="2052" max="2052" width="19.21875" style="41" customWidth="1"/>
    <col min="2053" max="2053" width="19.44140625" style="41" customWidth="1"/>
    <col min="2054" max="2304" width="10.5546875" style="41" customWidth="1"/>
    <col min="2305" max="2305" width="19.77734375" style="41" customWidth="1"/>
    <col min="2306" max="2307" width="10.5546875" style="41" customWidth="1"/>
    <col min="2308" max="2308" width="19.21875" style="41" customWidth="1"/>
    <col min="2309" max="2309" width="19.44140625" style="41" customWidth="1"/>
    <col min="2310" max="2560" width="10.5546875" style="41" customWidth="1"/>
    <col min="2561" max="2561" width="19.77734375" style="41" customWidth="1"/>
    <col min="2562" max="2563" width="10.5546875" style="41" customWidth="1"/>
    <col min="2564" max="2564" width="19.21875" style="41" customWidth="1"/>
    <col min="2565" max="2565" width="19.44140625" style="41" customWidth="1"/>
    <col min="2566" max="2816" width="10.5546875" style="41" customWidth="1"/>
    <col min="2817" max="2817" width="19.77734375" style="41" customWidth="1"/>
    <col min="2818" max="2819" width="10.5546875" style="41" customWidth="1"/>
    <col min="2820" max="2820" width="19.21875" style="41" customWidth="1"/>
    <col min="2821" max="2821" width="19.44140625" style="41" customWidth="1"/>
    <col min="2822" max="3072" width="10.5546875" style="41" customWidth="1"/>
    <col min="3073" max="3073" width="19.77734375" style="41" customWidth="1"/>
    <col min="3074" max="3075" width="10.5546875" style="41" customWidth="1"/>
    <col min="3076" max="3076" width="19.21875" style="41" customWidth="1"/>
    <col min="3077" max="3077" width="19.44140625" style="41" customWidth="1"/>
    <col min="3078" max="3328" width="10.5546875" style="41" customWidth="1"/>
    <col min="3329" max="3329" width="19.77734375" style="41" customWidth="1"/>
    <col min="3330" max="3331" width="10.5546875" style="41" customWidth="1"/>
    <col min="3332" max="3332" width="19.21875" style="41" customWidth="1"/>
    <col min="3333" max="3333" width="19.44140625" style="41" customWidth="1"/>
    <col min="3334" max="3584" width="10.5546875" style="41" customWidth="1"/>
    <col min="3585" max="3585" width="19.77734375" style="41" customWidth="1"/>
    <col min="3586" max="3587" width="10.5546875" style="41" customWidth="1"/>
    <col min="3588" max="3588" width="19.21875" style="41" customWidth="1"/>
    <col min="3589" max="3589" width="19.44140625" style="41" customWidth="1"/>
    <col min="3590" max="3840" width="10.5546875" style="41" customWidth="1"/>
    <col min="3841" max="3841" width="19.77734375" style="41" customWidth="1"/>
    <col min="3842" max="3843" width="10.5546875" style="41" customWidth="1"/>
    <col min="3844" max="3844" width="19.21875" style="41" customWidth="1"/>
    <col min="3845" max="3845" width="19.44140625" style="41" customWidth="1"/>
    <col min="3846" max="4096" width="10.5546875" style="41" customWidth="1"/>
    <col min="4097" max="4097" width="19.77734375" style="41" customWidth="1"/>
    <col min="4098" max="4099" width="10.5546875" style="41" customWidth="1"/>
    <col min="4100" max="4100" width="19.21875" style="41" customWidth="1"/>
    <col min="4101" max="4101" width="19.44140625" style="41" customWidth="1"/>
    <col min="4102" max="4352" width="10.5546875" style="41" customWidth="1"/>
    <col min="4353" max="4353" width="19.77734375" style="41" customWidth="1"/>
    <col min="4354" max="4355" width="10.5546875" style="41" customWidth="1"/>
    <col min="4356" max="4356" width="19.21875" style="41" customWidth="1"/>
    <col min="4357" max="4357" width="19.44140625" style="41" customWidth="1"/>
    <col min="4358" max="4608" width="10.5546875" style="41" customWidth="1"/>
    <col min="4609" max="4609" width="19.77734375" style="41" customWidth="1"/>
    <col min="4610" max="4611" width="10.5546875" style="41" customWidth="1"/>
    <col min="4612" max="4612" width="19.21875" style="41" customWidth="1"/>
    <col min="4613" max="4613" width="19.44140625" style="41" customWidth="1"/>
    <col min="4614" max="4864" width="10.5546875" style="41" customWidth="1"/>
    <col min="4865" max="4865" width="19.77734375" style="41" customWidth="1"/>
    <col min="4866" max="4867" width="10.5546875" style="41" customWidth="1"/>
    <col min="4868" max="4868" width="19.21875" style="41" customWidth="1"/>
    <col min="4869" max="4869" width="19.44140625" style="41" customWidth="1"/>
    <col min="4870" max="5120" width="10.5546875" style="41" customWidth="1"/>
    <col min="5121" max="5121" width="19.77734375" style="41" customWidth="1"/>
    <col min="5122" max="5123" width="10.5546875" style="41" customWidth="1"/>
    <col min="5124" max="5124" width="19.21875" style="41" customWidth="1"/>
    <col min="5125" max="5125" width="19.44140625" style="41" customWidth="1"/>
    <col min="5126" max="5376" width="10.5546875" style="41" customWidth="1"/>
    <col min="5377" max="5377" width="19.77734375" style="41" customWidth="1"/>
    <col min="5378" max="5379" width="10.5546875" style="41" customWidth="1"/>
    <col min="5380" max="5380" width="19.21875" style="41" customWidth="1"/>
    <col min="5381" max="5381" width="19.44140625" style="41" customWidth="1"/>
    <col min="5382" max="5632" width="10.5546875" style="41" customWidth="1"/>
    <col min="5633" max="5633" width="19.77734375" style="41" customWidth="1"/>
    <col min="5634" max="5635" width="10.5546875" style="41" customWidth="1"/>
    <col min="5636" max="5636" width="19.21875" style="41" customWidth="1"/>
    <col min="5637" max="5637" width="19.44140625" style="41" customWidth="1"/>
    <col min="5638" max="5888" width="10.5546875" style="41" customWidth="1"/>
    <col min="5889" max="5889" width="19.77734375" style="41" customWidth="1"/>
    <col min="5890" max="5891" width="10.5546875" style="41" customWidth="1"/>
    <col min="5892" max="5892" width="19.21875" style="41" customWidth="1"/>
    <col min="5893" max="5893" width="19.44140625" style="41" customWidth="1"/>
    <col min="5894" max="6144" width="10.5546875" style="41" customWidth="1"/>
    <col min="6145" max="6145" width="19.77734375" style="41" customWidth="1"/>
    <col min="6146" max="6147" width="10.5546875" style="41" customWidth="1"/>
    <col min="6148" max="6148" width="19.21875" style="41" customWidth="1"/>
    <col min="6149" max="6149" width="19.44140625" style="41" customWidth="1"/>
    <col min="6150" max="6400" width="10.5546875" style="41" customWidth="1"/>
    <col min="6401" max="6401" width="19.77734375" style="41" customWidth="1"/>
    <col min="6402" max="6403" width="10.5546875" style="41" customWidth="1"/>
    <col min="6404" max="6404" width="19.21875" style="41" customWidth="1"/>
    <col min="6405" max="6405" width="19.44140625" style="41" customWidth="1"/>
    <col min="6406" max="6656" width="10.5546875" style="41" customWidth="1"/>
    <col min="6657" max="6657" width="19.77734375" style="41" customWidth="1"/>
    <col min="6658" max="6659" width="10.5546875" style="41" customWidth="1"/>
    <col min="6660" max="6660" width="19.21875" style="41" customWidth="1"/>
    <col min="6661" max="6661" width="19.44140625" style="41" customWidth="1"/>
    <col min="6662" max="6912" width="10.5546875" style="41" customWidth="1"/>
    <col min="6913" max="6913" width="19.77734375" style="41" customWidth="1"/>
    <col min="6914" max="6915" width="10.5546875" style="41" customWidth="1"/>
    <col min="6916" max="6916" width="19.21875" style="41" customWidth="1"/>
    <col min="6917" max="6917" width="19.44140625" style="41" customWidth="1"/>
    <col min="6918" max="7168" width="10.5546875" style="41" customWidth="1"/>
    <col min="7169" max="7169" width="19.77734375" style="41" customWidth="1"/>
    <col min="7170" max="7171" width="10.5546875" style="41" customWidth="1"/>
    <col min="7172" max="7172" width="19.21875" style="41" customWidth="1"/>
    <col min="7173" max="7173" width="19.44140625" style="41" customWidth="1"/>
    <col min="7174" max="7424" width="10.5546875" style="41" customWidth="1"/>
    <col min="7425" max="7425" width="19.77734375" style="41" customWidth="1"/>
    <col min="7426" max="7427" width="10.5546875" style="41" customWidth="1"/>
    <col min="7428" max="7428" width="19.21875" style="41" customWidth="1"/>
    <col min="7429" max="7429" width="19.44140625" style="41" customWidth="1"/>
    <col min="7430" max="7680" width="10.5546875" style="41" customWidth="1"/>
    <col min="7681" max="7681" width="19.77734375" style="41" customWidth="1"/>
    <col min="7682" max="7683" width="10.5546875" style="41" customWidth="1"/>
    <col min="7684" max="7684" width="19.21875" style="41" customWidth="1"/>
    <col min="7685" max="7685" width="19.44140625" style="41" customWidth="1"/>
    <col min="7686" max="7936" width="10.5546875" style="41" customWidth="1"/>
    <col min="7937" max="7937" width="19.77734375" style="41" customWidth="1"/>
    <col min="7938" max="7939" width="10.5546875" style="41" customWidth="1"/>
    <col min="7940" max="7940" width="19.21875" style="41" customWidth="1"/>
    <col min="7941" max="7941" width="19.44140625" style="41" customWidth="1"/>
    <col min="7942" max="8192" width="10.5546875" style="41" customWidth="1"/>
    <col min="8193" max="8193" width="19.77734375" style="41" customWidth="1"/>
    <col min="8194" max="8195" width="10.5546875" style="41" customWidth="1"/>
    <col min="8196" max="8196" width="19.21875" style="41" customWidth="1"/>
    <col min="8197" max="8197" width="19.44140625" style="41" customWidth="1"/>
    <col min="8198" max="8448" width="10.5546875" style="41" customWidth="1"/>
    <col min="8449" max="8449" width="19.77734375" style="41" customWidth="1"/>
    <col min="8450" max="8451" width="10.5546875" style="41" customWidth="1"/>
    <col min="8452" max="8452" width="19.21875" style="41" customWidth="1"/>
    <col min="8453" max="8453" width="19.44140625" style="41" customWidth="1"/>
    <col min="8454" max="8704" width="10.5546875" style="41" customWidth="1"/>
    <col min="8705" max="8705" width="19.77734375" style="41" customWidth="1"/>
    <col min="8706" max="8707" width="10.5546875" style="41" customWidth="1"/>
    <col min="8708" max="8708" width="19.21875" style="41" customWidth="1"/>
    <col min="8709" max="8709" width="19.44140625" style="41" customWidth="1"/>
    <col min="8710" max="8960" width="10.5546875" style="41" customWidth="1"/>
    <col min="8961" max="8961" width="19.77734375" style="41" customWidth="1"/>
    <col min="8962" max="8963" width="10.5546875" style="41" customWidth="1"/>
    <col min="8964" max="8964" width="19.21875" style="41" customWidth="1"/>
    <col min="8965" max="8965" width="19.44140625" style="41" customWidth="1"/>
    <col min="8966" max="9216" width="10.5546875" style="41" customWidth="1"/>
    <col min="9217" max="9217" width="19.77734375" style="41" customWidth="1"/>
    <col min="9218" max="9219" width="10.5546875" style="41" customWidth="1"/>
    <col min="9220" max="9220" width="19.21875" style="41" customWidth="1"/>
    <col min="9221" max="9221" width="19.44140625" style="41" customWidth="1"/>
    <col min="9222" max="9472" width="10.5546875" style="41" customWidth="1"/>
    <col min="9473" max="9473" width="19.77734375" style="41" customWidth="1"/>
    <col min="9474" max="9475" width="10.5546875" style="41" customWidth="1"/>
    <col min="9476" max="9476" width="19.21875" style="41" customWidth="1"/>
    <col min="9477" max="9477" width="19.44140625" style="41" customWidth="1"/>
    <col min="9478" max="9728" width="10.5546875" style="41" customWidth="1"/>
    <col min="9729" max="9729" width="19.77734375" style="41" customWidth="1"/>
    <col min="9730" max="9731" width="10.5546875" style="41" customWidth="1"/>
    <col min="9732" max="9732" width="19.21875" style="41" customWidth="1"/>
    <col min="9733" max="9733" width="19.44140625" style="41" customWidth="1"/>
    <col min="9734" max="9984" width="10.5546875" style="41" customWidth="1"/>
    <col min="9985" max="9985" width="19.77734375" style="41" customWidth="1"/>
    <col min="9986" max="9987" width="10.5546875" style="41" customWidth="1"/>
    <col min="9988" max="9988" width="19.21875" style="41" customWidth="1"/>
    <col min="9989" max="9989" width="19.44140625" style="41" customWidth="1"/>
    <col min="9990" max="10240" width="10.5546875" style="41" customWidth="1"/>
    <col min="10241" max="10241" width="19.77734375" style="41" customWidth="1"/>
    <col min="10242" max="10243" width="10.5546875" style="41" customWidth="1"/>
    <col min="10244" max="10244" width="19.21875" style="41" customWidth="1"/>
    <col min="10245" max="10245" width="19.44140625" style="41" customWidth="1"/>
    <col min="10246" max="10496" width="10.5546875" style="41" customWidth="1"/>
    <col min="10497" max="10497" width="19.77734375" style="41" customWidth="1"/>
    <col min="10498" max="10499" width="10.5546875" style="41" customWidth="1"/>
    <col min="10500" max="10500" width="19.21875" style="41" customWidth="1"/>
    <col min="10501" max="10501" width="19.44140625" style="41" customWidth="1"/>
    <col min="10502" max="10752" width="10.5546875" style="41" customWidth="1"/>
    <col min="10753" max="10753" width="19.77734375" style="41" customWidth="1"/>
    <col min="10754" max="10755" width="10.5546875" style="41" customWidth="1"/>
    <col min="10756" max="10756" width="19.21875" style="41" customWidth="1"/>
    <col min="10757" max="10757" width="19.44140625" style="41" customWidth="1"/>
    <col min="10758" max="11008" width="10.5546875" style="41" customWidth="1"/>
    <col min="11009" max="11009" width="19.77734375" style="41" customWidth="1"/>
    <col min="11010" max="11011" width="10.5546875" style="41" customWidth="1"/>
    <col min="11012" max="11012" width="19.21875" style="41" customWidth="1"/>
    <col min="11013" max="11013" width="19.44140625" style="41" customWidth="1"/>
    <col min="11014" max="11264" width="10.5546875" style="41" customWidth="1"/>
    <col min="11265" max="11265" width="19.77734375" style="41" customWidth="1"/>
    <col min="11266" max="11267" width="10.5546875" style="41" customWidth="1"/>
    <col min="11268" max="11268" width="19.21875" style="41" customWidth="1"/>
    <col min="11269" max="11269" width="19.44140625" style="41" customWidth="1"/>
    <col min="11270" max="11520" width="10.5546875" style="41" customWidth="1"/>
    <col min="11521" max="11521" width="19.77734375" style="41" customWidth="1"/>
    <col min="11522" max="11523" width="10.5546875" style="41" customWidth="1"/>
    <col min="11524" max="11524" width="19.21875" style="41" customWidth="1"/>
    <col min="11525" max="11525" width="19.44140625" style="41" customWidth="1"/>
    <col min="11526" max="11776" width="10.5546875" style="41" customWidth="1"/>
    <col min="11777" max="11777" width="19.77734375" style="41" customWidth="1"/>
    <col min="11778" max="11779" width="10.5546875" style="41" customWidth="1"/>
    <col min="11780" max="11780" width="19.21875" style="41" customWidth="1"/>
    <col min="11781" max="11781" width="19.44140625" style="41" customWidth="1"/>
    <col min="11782" max="12032" width="10.5546875" style="41" customWidth="1"/>
    <col min="12033" max="12033" width="19.77734375" style="41" customWidth="1"/>
    <col min="12034" max="12035" width="10.5546875" style="41" customWidth="1"/>
    <col min="12036" max="12036" width="19.21875" style="41" customWidth="1"/>
    <col min="12037" max="12037" width="19.44140625" style="41" customWidth="1"/>
    <col min="12038" max="12288" width="10.5546875" style="41" customWidth="1"/>
    <col min="12289" max="12289" width="19.77734375" style="41" customWidth="1"/>
    <col min="12290" max="12291" width="10.5546875" style="41" customWidth="1"/>
    <col min="12292" max="12292" width="19.21875" style="41" customWidth="1"/>
    <col min="12293" max="12293" width="19.44140625" style="41" customWidth="1"/>
    <col min="12294" max="12544" width="10.5546875" style="41" customWidth="1"/>
    <col min="12545" max="12545" width="19.77734375" style="41" customWidth="1"/>
    <col min="12546" max="12547" width="10.5546875" style="41" customWidth="1"/>
    <col min="12548" max="12548" width="19.21875" style="41" customWidth="1"/>
    <col min="12549" max="12549" width="19.44140625" style="41" customWidth="1"/>
    <col min="12550" max="12800" width="10.5546875" style="41" customWidth="1"/>
    <col min="12801" max="12801" width="19.77734375" style="41" customWidth="1"/>
    <col min="12802" max="12803" width="10.5546875" style="41" customWidth="1"/>
    <col min="12804" max="12804" width="19.21875" style="41" customWidth="1"/>
    <col min="12805" max="12805" width="19.44140625" style="41" customWidth="1"/>
    <col min="12806" max="13056" width="10.5546875" style="41" customWidth="1"/>
    <col min="13057" max="13057" width="19.77734375" style="41" customWidth="1"/>
    <col min="13058" max="13059" width="10.5546875" style="41" customWidth="1"/>
    <col min="13060" max="13060" width="19.21875" style="41" customWidth="1"/>
    <col min="13061" max="13061" width="19.44140625" style="41" customWidth="1"/>
    <col min="13062" max="13312" width="10.5546875" style="41" customWidth="1"/>
    <col min="13313" max="13313" width="19.77734375" style="41" customWidth="1"/>
    <col min="13314" max="13315" width="10.5546875" style="41" customWidth="1"/>
    <col min="13316" max="13316" width="19.21875" style="41" customWidth="1"/>
    <col min="13317" max="13317" width="19.44140625" style="41" customWidth="1"/>
    <col min="13318" max="13568" width="10.5546875" style="41" customWidth="1"/>
    <col min="13569" max="13569" width="19.77734375" style="41" customWidth="1"/>
    <col min="13570" max="13571" width="10.5546875" style="41" customWidth="1"/>
    <col min="13572" max="13572" width="19.21875" style="41" customWidth="1"/>
    <col min="13573" max="13573" width="19.44140625" style="41" customWidth="1"/>
    <col min="13574" max="13824" width="10.5546875" style="41" customWidth="1"/>
    <col min="13825" max="13825" width="19.77734375" style="41" customWidth="1"/>
    <col min="13826" max="13827" width="10.5546875" style="41" customWidth="1"/>
    <col min="13828" max="13828" width="19.21875" style="41" customWidth="1"/>
    <col min="13829" max="13829" width="19.44140625" style="41" customWidth="1"/>
    <col min="13830" max="14080" width="10.5546875" style="41" customWidth="1"/>
    <col min="14081" max="14081" width="19.77734375" style="41" customWidth="1"/>
    <col min="14082" max="14083" width="10.5546875" style="41" customWidth="1"/>
    <col min="14084" max="14084" width="19.21875" style="41" customWidth="1"/>
    <col min="14085" max="14085" width="19.44140625" style="41" customWidth="1"/>
    <col min="14086" max="14336" width="10.5546875" style="41" customWidth="1"/>
    <col min="14337" max="14337" width="19.77734375" style="41" customWidth="1"/>
    <col min="14338" max="14339" width="10.5546875" style="41" customWidth="1"/>
    <col min="14340" max="14340" width="19.21875" style="41" customWidth="1"/>
    <col min="14341" max="14341" width="19.44140625" style="41" customWidth="1"/>
    <col min="14342" max="14592" width="10.5546875" style="41" customWidth="1"/>
    <col min="14593" max="14593" width="19.77734375" style="41" customWidth="1"/>
    <col min="14594" max="14595" width="10.5546875" style="41" customWidth="1"/>
    <col min="14596" max="14596" width="19.21875" style="41" customWidth="1"/>
    <col min="14597" max="14597" width="19.44140625" style="41" customWidth="1"/>
    <col min="14598" max="14848" width="10.5546875" style="41" customWidth="1"/>
    <col min="14849" max="14849" width="19.77734375" style="41" customWidth="1"/>
    <col min="14850" max="14851" width="10.5546875" style="41" customWidth="1"/>
    <col min="14852" max="14852" width="19.21875" style="41" customWidth="1"/>
    <col min="14853" max="14853" width="19.44140625" style="41" customWidth="1"/>
    <col min="14854" max="15104" width="10.5546875" style="41" customWidth="1"/>
    <col min="15105" max="15105" width="19.77734375" style="41" customWidth="1"/>
    <col min="15106" max="15107" width="10.5546875" style="41" customWidth="1"/>
    <col min="15108" max="15108" width="19.21875" style="41" customWidth="1"/>
    <col min="15109" max="15109" width="19.44140625" style="41" customWidth="1"/>
    <col min="15110" max="15360" width="10.5546875" style="41" customWidth="1"/>
    <col min="15361" max="15361" width="19.77734375" style="41" customWidth="1"/>
    <col min="15362" max="15363" width="10.5546875" style="41" customWidth="1"/>
    <col min="15364" max="15364" width="19.21875" style="41" customWidth="1"/>
    <col min="15365" max="15365" width="19.44140625" style="41" customWidth="1"/>
    <col min="15366" max="15616" width="10.5546875" style="41" customWidth="1"/>
    <col min="15617" max="15617" width="19.77734375" style="41" customWidth="1"/>
    <col min="15618" max="15619" width="10.5546875" style="41" customWidth="1"/>
    <col min="15620" max="15620" width="19.21875" style="41" customWidth="1"/>
    <col min="15621" max="15621" width="19.44140625" style="41" customWidth="1"/>
    <col min="15622" max="15872" width="10.5546875" style="41" customWidth="1"/>
    <col min="15873" max="15873" width="19.77734375" style="41" customWidth="1"/>
    <col min="15874" max="15875" width="10.5546875" style="41" customWidth="1"/>
    <col min="15876" max="15876" width="19.21875" style="41" customWidth="1"/>
    <col min="15877" max="15877" width="19.44140625" style="41" customWidth="1"/>
    <col min="15878" max="16128" width="10.5546875" style="41" customWidth="1"/>
    <col min="16129" max="16129" width="19.77734375" style="41" customWidth="1"/>
    <col min="16130" max="16131" width="10.5546875" style="41" customWidth="1"/>
    <col min="16132" max="16132" width="19.21875" style="41" customWidth="1"/>
    <col min="16133" max="16133" width="19.44140625" style="41" customWidth="1"/>
    <col min="16134" max="16134" width="10.5546875" style="41" customWidth="1"/>
    <col min="16135" max="16384" width="8.5546875" style="41" customWidth="1"/>
  </cols>
  <sheetData>
    <row r="1" spans="1:11" s="8" customFormat="1" ht="17.399999999999999" customHeight="1">
      <c r="A1" s="5" t="s">
        <v>165</v>
      </c>
      <c r="B1" s="6"/>
      <c r="C1" s="7"/>
      <c r="D1" s="7"/>
      <c r="E1" s="7"/>
    </row>
    <row r="2" spans="1:11" ht="13.8" customHeight="1">
      <c r="G2" s="87"/>
      <c r="H2" s="87"/>
      <c r="I2" s="87"/>
    </row>
    <row r="3" spans="1:11" s="8" customFormat="1" ht="120.6" customHeight="1">
      <c r="A3" s="304" t="s">
        <v>166</v>
      </c>
      <c r="B3" s="303"/>
      <c r="C3" s="303"/>
      <c r="D3" s="303"/>
      <c r="E3" s="303"/>
      <c r="F3" s="303"/>
      <c r="G3" s="87"/>
      <c r="H3" s="87"/>
      <c r="I3" s="87"/>
      <c r="J3" s="87"/>
      <c r="K3" s="87"/>
    </row>
    <row r="4" spans="1:11" s="8" customFormat="1" ht="13.5" customHeight="1">
      <c r="A4" s="42"/>
      <c r="B4" s="42"/>
      <c r="C4" s="42"/>
      <c r="D4" s="42"/>
      <c r="E4" s="42"/>
      <c r="F4" s="42"/>
      <c r="G4" s="87"/>
      <c r="H4" s="87"/>
      <c r="I4" s="87"/>
      <c r="J4" s="87"/>
      <c r="K4" s="87"/>
    </row>
    <row r="5" spans="1:11" s="8" customFormat="1" ht="65.55" customHeight="1">
      <c r="A5" s="302" t="s">
        <v>167</v>
      </c>
      <c r="B5" s="303"/>
      <c r="C5" s="303"/>
      <c r="D5" s="303"/>
      <c r="E5" s="303"/>
      <c r="F5" s="303"/>
      <c r="G5" s="87"/>
      <c r="H5" s="87"/>
      <c r="I5" s="87"/>
      <c r="J5" s="87"/>
      <c r="K5" s="87"/>
    </row>
    <row r="6" spans="1:11" ht="13.8" customHeight="1">
      <c r="A6" s="43"/>
      <c r="G6" s="87"/>
      <c r="H6" s="87"/>
      <c r="I6" s="87"/>
      <c r="J6" s="87"/>
      <c r="K6" s="87"/>
    </row>
    <row r="7" spans="1:11" s="8" customFormat="1" ht="29.1" customHeight="1">
      <c r="A7" s="300" t="s">
        <v>168</v>
      </c>
      <c r="B7" s="301"/>
      <c r="C7" s="301"/>
      <c r="D7" s="301"/>
      <c r="E7" s="291"/>
      <c r="G7" s="87"/>
      <c r="H7" s="87"/>
      <c r="I7" s="87"/>
      <c r="J7" s="87"/>
      <c r="K7" s="87"/>
    </row>
    <row r="8" spans="1:11" s="8" customFormat="1" ht="44.25" customHeight="1">
      <c r="A8" s="23" t="s">
        <v>169</v>
      </c>
      <c r="B8" s="23" t="s">
        <v>170</v>
      </c>
      <c r="C8" s="23" t="s">
        <v>171</v>
      </c>
      <c r="D8" s="23" t="s">
        <v>172</v>
      </c>
      <c r="E8" s="23" t="s">
        <v>173</v>
      </c>
      <c r="G8" s="87"/>
      <c r="H8" s="87"/>
      <c r="I8" s="87"/>
      <c r="J8" s="87"/>
      <c r="K8" s="87"/>
    </row>
    <row r="9" spans="1:11" s="8" customFormat="1" ht="13.8" customHeight="1">
      <c r="A9" s="44" t="s">
        <v>174</v>
      </c>
      <c r="B9" s="44">
        <v>5410</v>
      </c>
      <c r="C9" s="44">
        <v>911999</v>
      </c>
      <c r="D9" s="44" t="s">
        <v>175</v>
      </c>
      <c r="E9" s="44"/>
      <c r="G9" s="87"/>
      <c r="H9" s="87"/>
      <c r="I9" s="87"/>
      <c r="J9" s="87"/>
      <c r="K9" s="87"/>
    </row>
    <row r="10" spans="1:11" s="8" customFormat="1" ht="13.8" customHeight="1">
      <c r="A10" s="44" t="s">
        <v>174</v>
      </c>
      <c r="B10" s="44">
        <v>5515</v>
      </c>
      <c r="C10" s="44">
        <v>911999</v>
      </c>
      <c r="D10" s="44" t="s">
        <v>175</v>
      </c>
      <c r="E10" s="44"/>
      <c r="G10" s="87"/>
      <c r="H10" s="87"/>
      <c r="I10" s="87"/>
      <c r="J10" s="87"/>
      <c r="K10" s="87"/>
    </row>
    <row r="11" spans="1:11" s="8" customFormat="1" ht="13.8" customHeight="1">
      <c r="A11" s="44" t="s">
        <v>174</v>
      </c>
      <c r="B11" s="44">
        <v>5560</v>
      </c>
      <c r="C11" s="44">
        <v>911999</v>
      </c>
      <c r="D11" s="44" t="s">
        <v>175</v>
      </c>
      <c r="E11" s="44"/>
      <c r="G11" s="87"/>
      <c r="H11" s="87"/>
      <c r="I11" s="87"/>
      <c r="J11" s="87"/>
      <c r="K11" s="87"/>
    </row>
    <row r="12" spans="1:11" s="8" customFormat="1" ht="13.8" customHeight="1">
      <c r="A12" s="44" t="s">
        <v>174</v>
      </c>
      <c r="B12" s="44">
        <v>5580</v>
      </c>
      <c r="C12" s="44">
        <v>911999</v>
      </c>
      <c r="D12" s="44" t="s">
        <v>175</v>
      </c>
      <c r="E12" s="44"/>
      <c r="G12" s="87"/>
      <c r="H12" s="87"/>
      <c r="I12" s="87"/>
      <c r="J12" s="87"/>
      <c r="K12" s="87"/>
    </row>
    <row r="13" spans="1:11" s="8" customFormat="1" ht="13.8" customHeight="1">
      <c r="A13" s="44" t="s">
        <v>174</v>
      </c>
      <c r="B13" s="44">
        <v>5591</v>
      </c>
      <c r="C13" s="44">
        <v>911999</v>
      </c>
      <c r="D13" s="44" t="s">
        <v>175</v>
      </c>
      <c r="E13" s="44"/>
      <c r="G13" s="87"/>
      <c r="H13" s="87"/>
      <c r="I13" s="87"/>
      <c r="J13" s="87"/>
      <c r="K13" s="87"/>
    </row>
    <row r="14" spans="1:11" s="8" customFormat="1" ht="13.8" customHeight="1">
      <c r="A14" s="44" t="s">
        <v>174</v>
      </c>
      <c r="B14" s="44">
        <v>5540</v>
      </c>
      <c r="C14" s="44">
        <v>911999</v>
      </c>
      <c r="D14" s="44" t="s">
        <v>175</v>
      </c>
      <c r="E14" s="44"/>
      <c r="G14" s="87"/>
      <c r="H14" s="87"/>
      <c r="I14" s="87"/>
      <c r="J14" s="87"/>
      <c r="K14" s="87"/>
    </row>
    <row r="15" spans="1:11" s="8" customFormat="1" ht="13.8" customHeight="1">
      <c r="A15" s="44" t="s">
        <v>176</v>
      </c>
      <c r="B15" s="44">
        <v>5210</v>
      </c>
      <c r="C15" s="44">
        <v>911999</v>
      </c>
      <c r="D15" s="44" t="s">
        <v>177</v>
      </c>
      <c r="E15" s="44"/>
      <c r="G15" s="87"/>
      <c r="H15" s="87"/>
      <c r="I15" s="87"/>
      <c r="J15" s="87"/>
      <c r="K15" s="87"/>
    </row>
    <row r="16" spans="1:11" s="8" customFormat="1" ht="13.8" customHeight="1">
      <c r="A16" s="44" t="s">
        <v>176</v>
      </c>
      <c r="B16" s="44">
        <v>5220</v>
      </c>
      <c r="C16" s="44">
        <v>911999</v>
      </c>
      <c r="D16" s="44" t="s">
        <v>177</v>
      </c>
      <c r="E16" s="44"/>
      <c r="G16" s="87"/>
      <c r="H16" s="87"/>
      <c r="I16" s="87"/>
      <c r="J16" s="87"/>
      <c r="K16" s="87"/>
    </row>
    <row r="17" spans="1:11" ht="13.8" customHeight="1">
      <c r="A17" s="43"/>
      <c r="G17" s="87"/>
      <c r="H17" s="87"/>
      <c r="I17" s="87"/>
      <c r="J17" s="87"/>
      <c r="K17" s="87"/>
    </row>
    <row r="18" spans="1:11" s="8" customFormat="1" ht="189.6" customHeight="1">
      <c r="A18" s="302" t="s">
        <v>178</v>
      </c>
      <c r="B18" s="303"/>
      <c r="C18" s="303"/>
      <c r="D18" s="303"/>
      <c r="E18" s="303"/>
      <c r="F18" s="303"/>
      <c r="G18" s="87"/>
      <c r="H18" s="87"/>
      <c r="I18" s="87"/>
      <c r="J18" s="87"/>
      <c r="K18" s="87"/>
    </row>
    <row r="19" spans="1:11">
      <c r="A19" s="45"/>
    </row>
    <row r="20" spans="1:11" ht="33" customHeight="1" thickBot="1">
      <c r="A20" s="300" t="s">
        <v>179</v>
      </c>
      <c r="B20" s="301"/>
      <c r="C20" s="301"/>
      <c r="D20" s="301"/>
      <c r="E20" s="291"/>
      <c r="F20" s="87"/>
    </row>
    <row r="21" spans="1:11" ht="26.4" customHeight="1">
      <c r="A21" s="46" t="s">
        <v>180</v>
      </c>
      <c r="B21" s="47" t="s">
        <v>170</v>
      </c>
      <c r="C21" s="47" t="s">
        <v>171</v>
      </c>
      <c r="D21" s="47" t="s">
        <v>181</v>
      </c>
      <c r="E21" s="48" t="s">
        <v>173</v>
      </c>
      <c r="F21" s="87"/>
    </row>
    <row r="22" spans="1:11" ht="14.4" customHeight="1" thickBot="1">
      <c r="A22" s="49" t="s">
        <v>182</v>
      </c>
      <c r="B22" s="50" t="s">
        <v>183</v>
      </c>
      <c r="C22" s="50" t="s">
        <v>184</v>
      </c>
      <c r="D22" s="50" t="s">
        <v>185</v>
      </c>
      <c r="E22" s="51" t="s">
        <v>186</v>
      </c>
      <c r="F22" s="87"/>
    </row>
    <row r="23" spans="1:11" ht="13.8" customHeight="1">
      <c r="A23" s="52" t="s">
        <v>187</v>
      </c>
      <c r="B23" s="53" t="s">
        <v>188</v>
      </c>
      <c r="C23" s="53">
        <v>32336</v>
      </c>
      <c r="D23" s="53" t="s">
        <v>189</v>
      </c>
      <c r="E23" s="54"/>
      <c r="F23" s="87"/>
    </row>
    <row r="24" spans="1:11" ht="13.8" customHeight="1">
      <c r="A24" s="52" t="s">
        <v>187</v>
      </c>
      <c r="B24" s="53" t="s">
        <v>190</v>
      </c>
      <c r="C24" s="53">
        <v>32336</v>
      </c>
      <c r="D24" s="53" t="s">
        <v>189</v>
      </c>
      <c r="E24" s="54"/>
      <c r="F24" s="87"/>
    </row>
    <row r="25" spans="1:11" ht="14.4" customHeight="1" thickBot="1">
      <c r="A25" s="55" t="s">
        <v>187</v>
      </c>
      <c r="B25" s="56" t="s">
        <v>191</v>
      </c>
      <c r="C25" s="56">
        <v>32336</v>
      </c>
      <c r="D25" s="56" t="s">
        <v>189</v>
      </c>
      <c r="E25" s="57"/>
      <c r="F25" s="87"/>
    </row>
    <row r="26" spans="1:11">
      <c r="A26" s="45"/>
    </row>
    <row r="27" spans="1:11">
      <c r="A27" s="58" t="s">
        <v>192</v>
      </c>
    </row>
    <row r="28" spans="1:11" ht="3.6" customHeight="1">
      <c r="A28" s="58"/>
    </row>
    <row r="29" spans="1:11">
      <c r="A29" s="41" t="s">
        <v>193</v>
      </c>
    </row>
    <row r="30" spans="1:11">
      <c r="A30" s="41" t="s">
        <v>194</v>
      </c>
    </row>
    <row r="31" spans="1:11">
      <c r="A31" s="45" t="s">
        <v>195</v>
      </c>
    </row>
    <row r="32" spans="1:11">
      <c r="A32" s="45" t="s">
        <v>196</v>
      </c>
    </row>
    <row r="33" spans="1:10" ht="5.55" customHeight="1">
      <c r="A33" s="45"/>
    </row>
    <row r="34" spans="1:10">
      <c r="A34" s="41" t="s">
        <v>197</v>
      </c>
    </row>
    <row r="35" spans="1:10">
      <c r="A35" s="41" t="s">
        <v>198</v>
      </c>
    </row>
    <row r="36" spans="1:10">
      <c r="A36" s="45" t="s">
        <v>199</v>
      </c>
    </row>
    <row r="37" spans="1:10">
      <c r="A37" s="53" t="s">
        <v>200</v>
      </c>
    </row>
    <row r="38" spans="1:10">
      <c r="A38" s="45" t="s">
        <v>201</v>
      </c>
    </row>
    <row r="39" spans="1:10">
      <c r="A39" s="45"/>
    </row>
    <row r="40" spans="1:10" ht="40.200000000000003" customHeight="1" thickBot="1">
      <c r="A40" s="59" t="s">
        <v>202</v>
      </c>
      <c r="B40" s="59" t="s">
        <v>202</v>
      </c>
      <c r="C40" s="59" t="s">
        <v>202</v>
      </c>
      <c r="D40" s="59" t="s">
        <v>202</v>
      </c>
      <c r="E40" s="60" t="s">
        <v>203</v>
      </c>
    </row>
    <row r="41" spans="1:10" ht="26.4" customHeight="1">
      <c r="A41" s="47" t="s">
        <v>180</v>
      </c>
      <c r="B41" s="47" t="s">
        <v>170</v>
      </c>
      <c r="C41" s="47" t="s">
        <v>171</v>
      </c>
      <c r="D41" s="47" t="s">
        <v>181</v>
      </c>
      <c r="E41" s="47" t="s">
        <v>173</v>
      </c>
      <c r="F41" s="61" t="s">
        <v>204</v>
      </c>
      <c r="G41" s="87"/>
      <c r="H41" s="87"/>
      <c r="I41" s="87"/>
      <c r="J41" s="87"/>
    </row>
    <row r="42" spans="1:10" ht="14.4" customHeight="1" thickBot="1">
      <c r="A42" s="62" t="s">
        <v>182</v>
      </c>
      <c r="B42" s="62" t="s">
        <v>183</v>
      </c>
      <c r="C42" s="62" t="s">
        <v>184</v>
      </c>
      <c r="D42" s="62" t="s">
        <v>185</v>
      </c>
      <c r="E42" s="62" t="s">
        <v>186</v>
      </c>
      <c r="F42" s="63" t="s">
        <v>205</v>
      </c>
      <c r="G42" s="87"/>
      <c r="H42" s="87"/>
      <c r="I42" s="87"/>
      <c r="J42" s="87"/>
    </row>
    <row r="43" spans="1:10" ht="13.8" customHeight="1">
      <c r="A43" s="64"/>
      <c r="B43" s="53">
        <v>5410</v>
      </c>
      <c r="C43" s="64"/>
      <c r="D43" s="64"/>
      <c r="E43" s="64"/>
      <c r="F43" s="41" t="s">
        <v>206</v>
      </c>
      <c r="G43" s="87"/>
      <c r="H43" s="87"/>
      <c r="I43" s="87"/>
      <c r="J43" s="87"/>
    </row>
    <row r="44" spans="1:10" ht="13.8" customHeight="1">
      <c r="A44" s="64"/>
      <c r="B44" s="53">
        <v>5430</v>
      </c>
      <c r="C44" s="64"/>
      <c r="D44" s="64"/>
      <c r="E44" s="64"/>
      <c r="F44" s="41" t="s">
        <v>206</v>
      </c>
      <c r="G44" s="87"/>
      <c r="H44" s="87"/>
      <c r="I44" s="87"/>
      <c r="J44" s="87"/>
    </row>
    <row r="45" spans="1:10" ht="13.8" customHeight="1">
      <c r="A45" s="64"/>
      <c r="B45" s="53">
        <v>5515</v>
      </c>
      <c r="C45" s="64"/>
      <c r="D45" s="64"/>
      <c r="E45" s="64"/>
      <c r="F45" s="41" t="s">
        <v>206</v>
      </c>
      <c r="G45" s="87"/>
      <c r="H45" s="87"/>
      <c r="I45" s="87"/>
      <c r="J45" s="87"/>
    </row>
    <row r="46" spans="1:10" ht="13.8" customHeight="1">
      <c r="A46" s="64"/>
      <c r="B46" s="53">
        <v>5560</v>
      </c>
      <c r="C46" s="64"/>
      <c r="D46" s="64"/>
      <c r="E46" s="64"/>
      <c r="F46" s="41" t="s">
        <v>206</v>
      </c>
      <c r="G46" s="87"/>
      <c r="H46" s="87"/>
      <c r="I46" s="87"/>
      <c r="J46" s="87"/>
    </row>
    <row r="47" spans="1:10" ht="13.8" customHeight="1">
      <c r="A47" s="64"/>
      <c r="B47" s="53">
        <v>5580</v>
      </c>
      <c r="C47" s="64"/>
      <c r="D47" s="64"/>
      <c r="E47" s="64"/>
      <c r="F47" s="41" t="s">
        <v>207</v>
      </c>
      <c r="G47" s="87"/>
      <c r="H47" s="87"/>
      <c r="I47" s="87"/>
      <c r="J47" s="87"/>
    </row>
    <row r="48" spans="1:10" ht="13.8" customHeight="1">
      <c r="A48" s="64"/>
      <c r="B48" s="53">
        <v>5591</v>
      </c>
      <c r="C48" s="64"/>
      <c r="D48" s="64"/>
      <c r="E48" s="64"/>
      <c r="F48" s="41" t="s">
        <v>208</v>
      </c>
      <c r="G48" s="87"/>
      <c r="H48" s="87"/>
      <c r="I48" s="87"/>
      <c r="J48" s="87"/>
    </row>
    <row r="49" spans="1:10" ht="13.8" customHeight="1">
      <c r="A49" s="65"/>
      <c r="B49" s="66">
        <v>5540</v>
      </c>
      <c r="C49" s="65"/>
      <c r="D49" s="65"/>
      <c r="E49" s="65"/>
      <c r="F49" s="67" t="s">
        <v>209</v>
      </c>
      <c r="G49" s="87"/>
      <c r="H49" s="87"/>
      <c r="I49" s="87"/>
      <c r="J49" s="87"/>
    </row>
    <row r="50" spans="1:10" ht="13.8" customHeight="1">
      <c r="A50" s="64"/>
      <c r="B50" s="53">
        <v>5210</v>
      </c>
      <c r="C50" s="64"/>
      <c r="D50" s="64"/>
      <c r="E50" s="64"/>
      <c r="F50" s="41" t="s">
        <v>210</v>
      </c>
      <c r="G50" s="87"/>
      <c r="H50" s="87"/>
      <c r="I50" s="87"/>
      <c r="J50" s="87"/>
    </row>
    <row r="51" spans="1:10" ht="13.8" customHeight="1">
      <c r="A51" s="65"/>
      <c r="B51" s="66">
        <v>5220</v>
      </c>
      <c r="C51" s="65"/>
      <c r="D51" s="65"/>
      <c r="E51" s="65"/>
      <c r="F51" s="67" t="s">
        <v>210</v>
      </c>
      <c r="G51" s="87"/>
      <c r="H51" s="87"/>
      <c r="I51" s="87"/>
      <c r="J51" s="87"/>
    </row>
    <row r="52" spans="1:10" ht="13.8" customHeight="1">
      <c r="A52" s="53" t="s">
        <v>187</v>
      </c>
      <c r="B52" s="53">
        <v>5110</v>
      </c>
      <c r="C52" s="53"/>
      <c r="D52" s="53"/>
      <c r="F52" s="41" t="s">
        <v>211</v>
      </c>
      <c r="G52" s="87"/>
      <c r="H52" s="87"/>
      <c r="I52" s="87"/>
      <c r="J52" s="87"/>
    </row>
    <row r="53" spans="1:10" ht="13.8" customHeight="1">
      <c r="A53" s="53" t="s">
        <v>187</v>
      </c>
      <c r="B53" s="53">
        <v>5210</v>
      </c>
      <c r="C53" s="53"/>
      <c r="D53" s="53"/>
      <c r="F53" s="41" t="s">
        <v>212</v>
      </c>
      <c r="G53" s="87"/>
      <c r="H53" s="87"/>
      <c r="I53" s="87"/>
      <c r="J53" s="87"/>
    </row>
    <row r="54" spans="1:10" ht="13.8" customHeight="1">
      <c r="A54" s="53" t="s">
        <v>187</v>
      </c>
      <c r="B54" s="53">
        <v>5220</v>
      </c>
      <c r="C54" s="53"/>
      <c r="D54" s="53"/>
      <c r="F54" s="41" t="s">
        <v>213</v>
      </c>
      <c r="G54" s="87"/>
      <c r="H54" s="87"/>
      <c r="I54" s="87"/>
      <c r="J54" s="87"/>
    </row>
    <row r="55" spans="1:10" ht="13.8" customHeight="1">
      <c r="A55" s="53" t="s">
        <v>187</v>
      </c>
      <c r="B55" s="53">
        <v>5592</v>
      </c>
      <c r="C55" s="53"/>
      <c r="D55" s="53"/>
      <c r="F55" s="41" t="s">
        <v>214</v>
      </c>
      <c r="G55" s="87"/>
      <c r="H55" s="87"/>
      <c r="I55" s="87"/>
      <c r="J55" s="87"/>
    </row>
    <row r="56" spans="1:10">
      <c r="A56" s="53" t="s">
        <v>187</v>
      </c>
      <c r="B56" s="53">
        <v>5610</v>
      </c>
      <c r="C56" s="53"/>
      <c r="D56" s="53"/>
      <c r="F56" s="41" t="s">
        <v>215</v>
      </c>
    </row>
    <row r="57" spans="1:10">
      <c r="A57" s="53" t="s">
        <v>187</v>
      </c>
      <c r="B57" s="53">
        <v>5640</v>
      </c>
      <c r="C57" s="53"/>
      <c r="D57" s="53"/>
      <c r="F57" s="41" t="s">
        <v>216</v>
      </c>
    </row>
    <row r="58" spans="1:10">
      <c r="A58" s="53" t="s">
        <v>187</v>
      </c>
      <c r="B58" s="53">
        <v>6201</v>
      </c>
      <c r="C58" s="53"/>
      <c r="D58" s="53"/>
      <c r="F58" s="41" t="s">
        <v>217</v>
      </c>
    </row>
    <row r="59" spans="1:10">
      <c r="A59" s="53" t="s">
        <v>187</v>
      </c>
      <c r="B59" s="53">
        <v>6205</v>
      </c>
      <c r="C59" s="53"/>
      <c r="D59" s="53"/>
      <c r="F59" s="41" t="s">
        <v>218</v>
      </c>
    </row>
    <row r="60" spans="1:10">
      <c r="A60" s="53" t="s">
        <v>187</v>
      </c>
      <c r="B60" s="53">
        <v>6217</v>
      </c>
      <c r="C60" s="53"/>
      <c r="D60" s="53"/>
      <c r="F60" s="41" t="s">
        <v>219</v>
      </c>
    </row>
    <row r="61" spans="1:10">
      <c r="A61" s="53" t="s">
        <v>187</v>
      </c>
      <c r="B61" s="53">
        <v>6219</v>
      </c>
      <c r="C61" s="53"/>
      <c r="D61" s="53"/>
      <c r="F61" s="41" t="s">
        <v>220</v>
      </c>
    </row>
    <row r="62" spans="1:10">
      <c r="A62" s="53" t="s">
        <v>187</v>
      </c>
      <c r="B62" s="53">
        <v>6258</v>
      </c>
      <c r="C62" s="53"/>
      <c r="D62" s="53"/>
      <c r="F62" s="41" t="s">
        <v>221</v>
      </c>
    </row>
    <row r="63" spans="1:10">
      <c r="A63" s="53" t="s">
        <v>187</v>
      </c>
      <c r="B63" s="53">
        <v>6259</v>
      </c>
      <c r="C63" s="53"/>
      <c r="D63" s="53"/>
      <c r="F63" s="41" t="s">
        <v>222</v>
      </c>
    </row>
    <row r="64" spans="1:10">
      <c r="A64" s="53" t="s">
        <v>187</v>
      </c>
      <c r="B64" s="53">
        <v>6349</v>
      </c>
      <c r="C64" s="53"/>
      <c r="D64" s="53"/>
      <c r="E64" s="53"/>
      <c r="F64" s="53" t="s">
        <v>223</v>
      </c>
      <c r="G64" s="53"/>
      <c r="H64" s="53"/>
    </row>
    <row r="65" spans="1:8">
      <c r="A65" s="53" t="s">
        <v>187</v>
      </c>
      <c r="B65" s="53">
        <v>6350</v>
      </c>
      <c r="C65" s="53"/>
      <c r="D65" s="53"/>
      <c r="E65" s="53"/>
      <c r="F65" s="53" t="s">
        <v>224</v>
      </c>
      <c r="G65" s="53"/>
      <c r="H65" s="53"/>
    </row>
    <row r="66" spans="1:8">
      <c r="A66" s="53" t="s">
        <v>187</v>
      </c>
      <c r="B66" s="53">
        <v>6352</v>
      </c>
      <c r="C66" s="53"/>
      <c r="D66" s="53"/>
      <c r="E66" s="53"/>
      <c r="F66" s="53" t="s">
        <v>225</v>
      </c>
      <c r="G66" s="53"/>
      <c r="H66" s="53"/>
    </row>
    <row r="67" spans="1:8">
      <c r="A67" s="53" t="s">
        <v>187</v>
      </c>
      <c r="B67" s="53">
        <v>6355</v>
      </c>
      <c r="C67" s="53"/>
      <c r="D67" s="53"/>
      <c r="E67" s="53"/>
      <c r="F67" s="53" t="s">
        <v>226</v>
      </c>
      <c r="G67" s="53"/>
      <c r="H67" s="53"/>
    </row>
    <row r="68" spans="1:8">
      <c r="A68" s="53" t="s">
        <v>187</v>
      </c>
      <c r="B68" s="53">
        <v>6500</v>
      </c>
      <c r="C68" s="53"/>
      <c r="D68" s="53"/>
      <c r="E68" s="53"/>
      <c r="F68" s="53" t="s">
        <v>227</v>
      </c>
      <c r="G68" s="53"/>
      <c r="H68" s="53"/>
    </row>
    <row r="69" spans="1:8">
      <c r="A69" s="53" t="s">
        <v>187</v>
      </c>
      <c r="B69" s="53">
        <v>6501</v>
      </c>
      <c r="C69" s="53"/>
      <c r="D69" s="53"/>
      <c r="E69" s="53"/>
      <c r="F69" s="53" t="s">
        <v>228</v>
      </c>
      <c r="G69" s="53"/>
      <c r="H69" s="53"/>
    </row>
    <row r="70" spans="1:8">
      <c r="A70" s="53" t="s">
        <v>187</v>
      </c>
      <c r="B70" s="53">
        <v>6505</v>
      </c>
      <c r="C70" s="53"/>
      <c r="D70" s="53"/>
      <c r="E70" s="53"/>
      <c r="F70" s="53" t="s">
        <v>229</v>
      </c>
      <c r="G70" s="53"/>
      <c r="H70" s="53"/>
    </row>
    <row r="71" spans="1:8">
      <c r="A71" s="53" t="s">
        <v>187</v>
      </c>
      <c r="B71" s="53">
        <v>6506</v>
      </c>
      <c r="C71" s="53"/>
      <c r="D71" s="53"/>
      <c r="E71" s="53"/>
      <c r="F71" s="53" t="s">
        <v>230</v>
      </c>
      <c r="G71" s="53"/>
      <c r="H71" s="53"/>
    </row>
    <row r="72" spans="1:8">
      <c r="A72" s="53" t="s">
        <v>187</v>
      </c>
      <c r="B72" s="53">
        <v>6509</v>
      </c>
      <c r="C72" s="53"/>
      <c r="D72" s="53"/>
      <c r="E72" s="53"/>
      <c r="F72" s="53" t="s">
        <v>231</v>
      </c>
      <c r="G72" s="53"/>
      <c r="H72" s="53"/>
    </row>
    <row r="73" spans="1:8">
      <c r="A73" s="53" t="s">
        <v>187</v>
      </c>
      <c r="B73" s="53">
        <v>6700</v>
      </c>
      <c r="C73" s="53"/>
      <c r="D73" s="53"/>
      <c r="E73" s="53"/>
      <c r="F73" s="53" t="s">
        <v>232</v>
      </c>
      <c r="G73" s="53"/>
      <c r="H73" s="53"/>
    </row>
    <row r="74" spans="1:8">
      <c r="A74" s="53" t="s">
        <v>187</v>
      </c>
      <c r="B74" s="53">
        <v>6800</v>
      </c>
      <c r="C74" s="53"/>
      <c r="D74" s="53"/>
      <c r="E74" s="53"/>
      <c r="F74" s="53" t="s">
        <v>233</v>
      </c>
      <c r="G74" s="53"/>
      <c r="H74" s="53"/>
    </row>
    <row r="75" spans="1:8">
      <c r="A75" s="53" t="s">
        <v>187</v>
      </c>
      <c r="B75" s="53">
        <v>6801</v>
      </c>
      <c r="C75" s="53"/>
      <c r="D75" s="53"/>
      <c r="E75" s="53"/>
      <c r="F75" s="53" t="s">
        <v>234</v>
      </c>
      <c r="G75" s="53"/>
      <c r="H75" s="53"/>
    </row>
    <row r="76" spans="1:8">
      <c r="A76" s="53" t="s">
        <v>187</v>
      </c>
      <c r="B76" s="53">
        <v>6802</v>
      </c>
      <c r="C76" s="53"/>
      <c r="D76" s="53"/>
      <c r="E76" s="53"/>
      <c r="F76" s="53" t="s">
        <v>235</v>
      </c>
      <c r="G76" s="53"/>
      <c r="H76" s="53"/>
    </row>
    <row r="77" spans="1:8">
      <c r="A77" s="53" t="s">
        <v>187</v>
      </c>
      <c r="B77" s="53">
        <v>6805</v>
      </c>
      <c r="C77" s="53"/>
      <c r="D77" s="53"/>
      <c r="E77" s="53"/>
      <c r="F77" s="53" t="s">
        <v>236</v>
      </c>
      <c r="G77" s="53"/>
      <c r="H77" s="53"/>
    </row>
    <row r="78" spans="1:8">
      <c r="A78" s="53" t="s">
        <v>187</v>
      </c>
      <c r="B78" s="53">
        <v>6806</v>
      </c>
      <c r="C78" s="53"/>
      <c r="D78" s="53"/>
      <c r="E78" s="53"/>
      <c r="F78" s="53" t="s">
        <v>237</v>
      </c>
      <c r="G78" s="53"/>
      <c r="H78" s="53"/>
    </row>
    <row r="79" spans="1:8">
      <c r="A79" s="53" t="s">
        <v>187</v>
      </c>
      <c r="B79" s="53">
        <v>6807</v>
      </c>
      <c r="C79" s="53"/>
      <c r="D79" s="53"/>
      <c r="E79" s="53"/>
      <c r="F79" s="53" t="s">
        <v>238</v>
      </c>
      <c r="G79" s="53"/>
      <c r="H79" s="53"/>
    </row>
    <row r="80" spans="1:8">
      <c r="A80" s="53" t="s">
        <v>187</v>
      </c>
      <c r="B80" s="53">
        <v>6808</v>
      </c>
      <c r="C80" s="53"/>
      <c r="D80" s="53"/>
      <c r="E80" s="53"/>
      <c r="F80" s="41" t="s">
        <v>239</v>
      </c>
    </row>
    <row r="81" spans="1:8">
      <c r="A81" s="53" t="s">
        <v>187</v>
      </c>
      <c r="B81" s="53">
        <v>6810</v>
      </c>
      <c r="C81" s="53"/>
      <c r="D81" s="53"/>
      <c r="E81" s="53"/>
      <c r="F81" s="41" t="s">
        <v>240</v>
      </c>
    </row>
    <row r="82" spans="1:8">
      <c r="A82" s="53" t="s">
        <v>187</v>
      </c>
      <c r="B82" s="53">
        <v>6815</v>
      </c>
      <c r="C82" s="53"/>
      <c r="D82" s="53"/>
      <c r="E82" s="53"/>
      <c r="F82" s="41" t="s">
        <v>241</v>
      </c>
    </row>
    <row r="83" spans="1:8">
      <c r="A83" s="53" t="s">
        <v>187</v>
      </c>
      <c r="B83" s="53">
        <v>6820</v>
      </c>
      <c r="C83" s="53"/>
      <c r="E83" s="53"/>
      <c r="F83" s="41" t="s">
        <v>242</v>
      </c>
    </row>
    <row r="84" spans="1:8">
      <c r="A84" s="53" t="s">
        <v>187</v>
      </c>
      <c r="B84" s="53">
        <v>6821</v>
      </c>
      <c r="C84" s="53"/>
      <c r="E84" s="53"/>
      <c r="F84" s="41" t="s">
        <v>243</v>
      </c>
      <c r="H84" s="68"/>
    </row>
    <row r="85" spans="1:8">
      <c r="A85" s="53" t="s">
        <v>187</v>
      </c>
      <c r="B85" s="53">
        <v>6822</v>
      </c>
      <c r="C85" s="53"/>
      <c r="E85" s="53"/>
      <c r="F85" s="41" t="s">
        <v>244</v>
      </c>
    </row>
    <row r="86" spans="1:8">
      <c r="A86" s="53" t="s">
        <v>187</v>
      </c>
      <c r="B86" s="53">
        <v>6823</v>
      </c>
      <c r="C86" s="53"/>
      <c r="E86" s="53"/>
      <c r="F86" s="41" t="s">
        <v>245</v>
      </c>
    </row>
    <row r="87" spans="1:8">
      <c r="A87" s="53" t="s">
        <v>187</v>
      </c>
      <c r="B87" s="53">
        <v>6830</v>
      </c>
      <c r="C87" s="53"/>
      <c r="E87" s="53"/>
      <c r="F87" s="41" t="s">
        <v>246</v>
      </c>
      <c r="H87" s="68"/>
    </row>
    <row r="88" spans="1:8">
      <c r="A88" s="53" t="s">
        <v>187</v>
      </c>
      <c r="B88" s="53">
        <v>6840</v>
      </c>
      <c r="C88" s="53"/>
      <c r="E88" s="53"/>
      <c r="F88" s="41" t="s">
        <v>247</v>
      </c>
      <c r="H88" s="68"/>
    </row>
    <row r="89" spans="1:8">
      <c r="A89" s="53" t="s">
        <v>187</v>
      </c>
      <c r="B89" s="53">
        <v>6860</v>
      </c>
      <c r="C89" s="53"/>
      <c r="E89" s="53"/>
      <c r="F89" s="41" t="s">
        <v>248</v>
      </c>
      <c r="H89" s="68"/>
    </row>
    <row r="90" spans="1:8">
      <c r="A90" s="53" t="s">
        <v>187</v>
      </c>
      <c r="B90" s="53">
        <v>6900</v>
      </c>
      <c r="C90" s="53"/>
      <c r="E90" s="53"/>
      <c r="F90" s="41" t="s">
        <v>249</v>
      </c>
    </row>
    <row r="91" spans="1:8">
      <c r="A91" s="53" t="s">
        <v>187</v>
      </c>
      <c r="B91" s="53">
        <v>6910</v>
      </c>
      <c r="C91" s="53"/>
      <c r="E91" s="53"/>
      <c r="F91" s="41" t="s">
        <v>250</v>
      </c>
    </row>
    <row r="92" spans="1:8">
      <c r="A92" s="53" t="s">
        <v>187</v>
      </c>
      <c r="B92" s="53">
        <v>6915</v>
      </c>
      <c r="C92" s="53"/>
      <c r="E92" s="53"/>
      <c r="F92" s="41" t="s">
        <v>251</v>
      </c>
    </row>
    <row r="93" spans="1:8">
      <c r="A93" s="53" t="s">
        <v>187</v>
      </c>
      <c r="B93" s="53">
        <v>6990</v>
      </c>
      <c r="C93" s="53"/>
      <c r="E93" s="53"/>
      <c r="F93" s="41" t="s">
        <v>252</v>
      </c>
    </row>
    <row r="94" spans="1:8">
      <c r="A94" s="53" t="s">
        <v>187</v>
      </c>
      <c r="B94" s="53">
        <v>7100</v>
      </c>
      <c r="C94" s="53"/>
      <c r="E94" s="53"/>
      <c r="F94" s="41" t="s">
        <v>253</v>
      </c>
      <c r="H94" s="68"/>
    </row>
    <row r="95" spans="1:8">
      <c r="A95" s="53" t="s">
        <v>187</v>
      </c>
      <c r="B95" s="53">
        <v>7101</v>
      </c>
      <c r="C95" s="53"/>
      <c r="E95" s="53"/>
      <c r="F95" s="41" t="s">
        <v>254</v>
      </c>
    </row>
    <row r="96" spans="1:8">
      <c r="B96" s="53"/>
      <c r="C96" s="53"/>
      <c r="E96" s="53"/>
    </row>
    <row r="97" spans="2:8">
      <c r="B97" s="53"/>
      <c r="C97" s="53"/>
      <c r="E97" s="53"/>
      <c r="H97" s="68"/>
    </row>
    <row r="98" spans="2:8">
      <c r="B98" s="53"/>
      <c r="C98" s="53"/>
      <c r="E98" s="53"/>
      <c r="H98" s="68"/>
    </row>
    <row r="99" spans="2:8">
      <c r="B99" s="53"/>
      <c r="C99" s="53"/>
      <c r="E99" s="53"/>
      <c r="H99" s="68"/>
    </row>
    <row r="100" spans="2:8">
      <c r="B100" s="53"/>
      <c r="C100" s="53"/>
      <c r="E100" s="53"/>
    </row>
    <row r="101" spans="2:8">
      <c r="B101" s="53"/>
      <c r="C101" s="53"/>
      <c r="E101" s="53"/>
    </row>
    <row r="102" spans="2:8">
      <c r="B102" s="53"/>
      <c r="C102" s="53"/>
      <c r="E102" s="53"/>
    </row>
  </sheetData>
  <mergeCells count="5">
    <mergeCell ref="A20:E20"/>
    <mergeCell ref="A7:E7"/>
    <mergeCell ref="A5:F5"/>
    <mergeCell ref="A18:F18"/>
    <mergeCell ref="A3:F3"/>
  </mergeCells>
  <conditionalFormatting sqref="A43:A51 C43:D95">
    <cfRule type="containsBlanks" dxfId="6" priority="1">
      <formula>LEN(TRIM(A43))=0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J236"/>
  <sheetViews>
    <sheetView zoomScale="90" zoomScaleNormal="90" workbookViewId="0"/>
  </sheetViews>
  <sheetFormatPr defaultRowHeight="13.2"/>
  <cols>
    <col min="1" max="1" width="16.5546875" style="8" customWidth="1"/>
    <col min="2" max="2" width="48.5546875" style="30" customWidth="1"/>
    <col min="3" max="3" width="12.44140625" style="8" customWidth="1"/>
    <col min="4" max="7" width="11.5546875" style="8" customWidth="1"/>
    <col min="8" max="8" width="13.21875" style="8" customWidth="1"/>
    <col min="9" max="9" width="3.5546875" style="8" customWidth="1"/>
    <col min="10" max="10" width="43.21875" style="8" customWidth="1"/>
    <col min="11" max="256" width="9.77734375" style="8" customWidth="1"/>
    <col min="257" max="259" width="31.44140625" style="8" customWidth="1"/>
    <col min="260" max="260" width="26.5546875" style="8" customWidth="1"/>
    <col min="261" max="512" width="9.77734375" style="8" customWidth="1"/>
    <col min="513" max="515" width="31.44140625" style="8" customWidth="1"/>
    <col min="516" max="516" width="26.5546875" style="8" customWidth="1"/>
    <col min="517" max="768" width="9.77734375" style="8" customWidth="1"/>
    <col min="769" max="771" width="31.44140625" style="8" customWidth="1"/>
    <col min="772" max="772" width="26.5546875" style="8" customWidth="1"/>
    <col min="773" max="1024" width="9.77734375" style="8" customWidth="1"/>
    <col min="1025" max="1027" width="31.44140625" style="8" customWidth="1"/>
    <col min="1028" max="1028" width="26.5546875" style="8" customWidth="1"/>
    <col min="1029" max="1280" width="9.77734375" style="8" customWidth="1"/>
    <col min="1281" max="1283" width="31.44140625" style="8" customWidth="1"/>
    <col min="1284" max="1284" width="26.5546875" style="8" customWidth="1"/>
    <col min="1285" max="1536" width="9.77734375" style="8" customWidth="1"/>
    <col min="1537" max="1539" width="31.44140625" style="8" customWidth="1"/>
    <col min="1540" max="1540" width="26.5546875" style="8" customWidth="1"/>
    <col min="1541" max="1792" width="9.77734375" style="8" customWidth="1"/>
    <col min="1793" max="1795" width="31.44140625" style="8" customWidth="1"/>
    <col min="1796" max="1796" width="26.5546875" style="8" customWidth="1"/>
    <col min="1797" max="2048" width="9.77734375" style="8" customWidth="1"/>
    <col min="2049" max="2051" width="31.44140625" style="8" customWidth="1"/>
    <col min="2052" max="2052" width="26.5546875" style="8" customWidth="1"/>
    <col min="2053" max="2304" width="9.77734375" style="8" customWidth="1"/>
    <col min="2305" max="2307" width="31.44140625" style="8" customWidth="1"/>
    <col min="2308" max="2308" width="26.5546875" style="8" customWidth="1"/>
    <col min="2309" max="2560" width="9.77734375" style="8" customWidth="1"/>
    <col min="2561" max="2563" width="31.44140625" style="8" customWidth="1"/>
    <col min="2564" max="2564" width="26.5546875" style="8" customWidth="1"/>
    <col min="2565" max="2816" width="9.77734375" style="8" customWidth="1"/>
    <col min="2817" max="2819" width="31.44140625" style="8" customWidth="1"/>
    <col min="2820" max="2820" width="26.5546875" style="8" customWidth="1"/>
    <col min="2821" max="3072" width="9.77734375" style="8" customWidth="1"/>
    <col min="3073" max="3075" width="31.44140625" style="8" customWidth="1"/>
    <col min="3076" max="3076" width="26.5546875" style="8" customWidth="1"/>
    <col min="3077" max="3328" width="9.77734375" style="8" customWidth="1"/>
    <col min="3329" max="3331" width="31.44140625" style="8" customWidth="1"/>
    <col min="3332" max="3332" width="26.5546875" style="8" customWidth="1"/>
    <col min="3333" max="3584" width="9.77734375" style="8" customWidth="1"/>
    <col min="3585" max="3587" width="31.44140625" style="8" customWidth="1"/>
    <col min="3588" max="3588" width="26.5546875" style="8" customWidth="1"/>
    <col min="3589" max="3840" width="9.77734375" style="8" customWidth="1"/>
    <col min="3841" max="3843" width="31.44140625" style="8" customWidth="1"/>
    <col min="3844" max="3844" width="26.5546875" style="8" customWidth="1"/>
    <col min="3845" max="4096" width="9.77734375" style="8" customWidth="1"/>
    <col min="4097" max="4099" width="31.44140625" style="8" customWidth="1"/>
    <col min="4100" max="4100" width="26.5546875" style="8" customWidth="1"/>
    <col min="4101" max="4352" width="9.77734375" style="8" customWidth="1"/>
    <col min="4353" max="4355" width="31.44140625" style="8" customWidth="1"/>
    <col min="4356" max="4356" width="26.5546875" style="8" customWidth="1"/>
    <col min="4357" max="4608" width="9.77734375" style="8" customWidth="1"/>
    <col min="4609" max="4611" width="31.44140625" style="8" customWidth="1"/>
    <col min="4612" max="4612" width="26.5546875" style="8" customWidth="1"/>
    <col min="4613" max="4864" width="9.77734375" style="8" customWidth="1"/>
    <col min="4865" max="4867" width="31.44140625" style="8" customWidth="1"/>
    <col min="4868" max="4868" width="26.5546875" style="8" customWidth="1"/>
    <col min="4869" max="5120" width="9.77734375" style="8" customWidth="1"/>
    <col min="5121" max="5123" width="31.44140625" style="8" customWidth="1"/>
    <col min="5124" max="5124" width="26.5546875" style="8" customWidth="1"/>
    <col min="5125" max="5376" width="9.77734375" style="8" customWidth="1"/>
    <col min="5377" max="5379" width="31.44140625" style="8" customWidth="1"/>
    <col min="5380" max="5380" width="26.5546875" style="8" customWidth="1"/>
    <col min="5381" max="5632" width="9.77734375" style="8" customWidth="1"/>
    <col min="5633" max="5635" width="31.44140625" style="8" customWidth="1"/>
    <col min="5636" max="5636" width="26.5546875" style="8" customWidth="1"/>
    <col min="5637" max="5888" width="9.77734375" style="8" customWidth="1"/>
    <col min="5889" max="5891" width="31.44140625" style="8" customWidth="1"/>
    <col min="5892" max="5892" width="26.5546875" style="8" customWidth="1"/>
    <col min="5893" max="6144" width="9.77734375" style="8" customWidth="1"/>
    <col min="6145" max="6147" width="31.44140625" style="8" customWidth="1"/>
    <col min="6148" max="6148" width="26.5546875" style="8" customWidth="1"/>
    <col min="6149" max="6400" width="9.77734375" style="8" customWidth="1"/>
    <col min="6401" max="6403" width="31.44140625" style="8" customWidth="1"/>
    <col min="6404" max="6404" width="26.5546875" style="8" customWidth="1"/>
    <col min="6405" max="6656" width="9.77734375" style="8" customWidth="1"/>
    <col min="6657" max="6659" width="31.44140625" style="8" customWidth="1"/>
    <col min="6660" max="6660" width="26.5546875" style="8" customWidth="1"/>
    <col min="6661" max="6912" width="9.77734375" style="8" customWidth="1"/>
    <col min="6913" max="6915" width="31.44140625" style="8" customWidth="1"/>
    <col min="6916" max="6916" width="26.5546875" style="8" customWidth="1"/>
    <col min="6917" max="7168" width="9.77734375" style="8" customWidth="1"/>
    <col min="7169" max="7171" width="31.44140625" style="8" customWidth="1"/>
    <col min="7172" max="7172" width="26.5546875" style="8" customWidth="1"/>
    <col min="7173" max="7424" width="9.77734375" style="8" customWidth="1"/>
    <col min="7425" max="7427" width="31.44140625" style="8" customWidth="1"/>
    <col min="7428" max="7428" width="26.5546875" style="8" customWidth="1"/>
    <col min="7429" max="7680" width="9.77734375" style="8" customWidth="1"/>
    <col min="7681" max="7683" width="31.44140625" style="8" customWidth="1"/>
    <col min="7684" max="7684" width="26.5546875" style="8" customWidth="1"/>
    <col min="7685" max="7936" width="9.77734375" style="8" customWidth="1"/>
    <col min="7937" max="7939" width="31.44140625" style="8" customWidth="1"/>
    <col min="7940" max="7940" width="26.5546875" style="8" customWidth="1"/>
    <col min="7941" max="8192" width="9.77734375" style="8" customWidth="1"/>
    <col min="8193" max="8195" width="31.44140625" style="8" customWidth="1"/>
    <col min="8196" max="8196" width="26.5546875" style="8" customWidth="1"/>
    <col min="8197" max="8448" width="9.77734375" style="8" customWidth="1"/>
    <col min="8449" max="8451" width="31.44140625" style="8" customWidth="1"/>
    <col min="8452" max="8452" width="26.5546875" style="8" customWidth="1"/>
    <col min="8453" max="8704" width="9.77734375" style="8" customWidth="1"/>
    <col min="8705" max="8707" width="31.44140625" style="8" customWidth="1"/>
    <col min="8708" max="8708" width="26.5546875" style="8" customWidth="1"/>
    <col min="8709" max="8960" width="9.77734375" style="8" customWidth="1"/>
    <col min="8961" max="8963" width="31.44140625" style="8" customWidth="1"/>
    <col min="8964" max="8964" width="26.5546875" style="8" customWidth="1"/>
    <col min="8965" max="9216" width="9.77734375" style="8" customWidth="1"/>
    <col min="9217" max="9219" width="31.44140625" style="8" customWidth="1"/>
    <col min="9220" max="9220" width="26.5546875" style="8" customWidth="1"/>
    <col min="9221" max="9472" width="9.77734375" style="8" customWidth="1"/>
    <col min="9473" max="9475" width="31.44140625" style="8" customWidth="1"/>
    <col min="9476" max="9476" width="26.5546875" style="8" customWidth="1"/>
    <col min="9477" max="9728" width="9.77734375" style="8" customWidth="1"/>
    <col min="9729" max="9731" width="31.44140625" style="8" customWidth="1"/>
    <col min="9732" max="9732" width="26.5546875" style="8" customWidth="1"/>
    <col min="9733" max="9984" width="9.77734375" style="8" customWidth="1"/>
    <col min="9985" max="9987" width="31.44140625" style="8" customWidth="1"/>
    <col min="9988" max="9988" width="26.5546875" style="8" customWidth="1"/>
    <col min="9989" max="10240" width="9.77734375" style="8" customWidth="1"/>
    <col min="10241" max="10243" width="31.44140625" style="8" customWidth="1"/>
    <col min="10244" max="10244" width="26.5546875" style="8" customWidth="1"/>
    <col min="10245" max="10496" width="9.77734375" style="8" customWidth="1"/>
    <col min="10497" max="10499" width="31.44140625" style="8" customWidth="1"/>
    <col min="10500" max="10500" width="26.5546875" style="8" customWidth="1"/>
    <col min="10501" max="10752" width="9.77734375" style="8" customWidth="1"/>
    <col min="10753" max="10755" width="31.44140625" style="8" customWidth="1"/>
    <col min="10756" max="10756" width="26.5546875" style="8" customWidth="1"/>
    <col min="10757" max="11008" width="9.77734375" style="8" customWidth="1"/>
    <col min="11009" max="11011" width="31.44140625" style="8" customWidth="1"/>
    <col min="11012" max="11012" width="26.5546875" style="8" customWidth="1"/>
    <col min="11013" max="11264" width="9.77734375" style="8" customWidth="1"/>
    <col min="11265" max="11267" width="31.44140625" style="8" customWidth="1"/>
    <col min="11268" max="11268" width="26.5546875" style="8" customWidth="1"/>
    <col min="11269" max="11520" width="9.77734375" style="8" customWidth="1"/>
    <col min="11521" max="11523" width="31.44140625" style="8" customWidth="1"/>
    <col min="11524" max="11524" width="26.5546875" style="8" customWidth="1"/>
    <col min="11525" max="11776" width="9.77734375" style="8" customWidth="1"/>
    <col min="11777" max="11779" width="31.44140625" style="8" customWidth="1"/>
    <col min="11780" max="11780" width="26.5546875" style="8" customWidth="1"/>
    <col min="11781" max="12032" width="9.77734375" style="8" customWidth="1"/>
    <col min="12033" max="12035" width="31.44140625" style="8" customWidth="1"/>
    <col min="12036" max="12036" width="26.5546875" style="8" customWidth="1"/>
    <col min="12037" max="12288" width="9.77734375" style="8" customWidth="1"/>
    <col min="12289" max="12291" width="31.44140625" style="8" customWidth="1"/>
    <col min="12292" max="12292" width="26.5546875" style="8" customWidth="1"/>
    <col min="12293" max="12544" width="9.77734375" style="8" customWidth="1"/>
    <col min="12545" max="12547" width="31.44140625" style="8" customWidth="1"/>
    <col min="12548" max="12548" width="26.5546875" style="8" customWidth="1"/>
    <col min="12549" max="12800" width="9.77734375" style="8" customWidth="1"/>
    <col min="12801" max="12803" width="31.44140625" style="8" customWidth="1"/>
    <col min="12804" max="12804" width="26.5546875" style="8" customWidth="1"/>
    <col min="12805" max="13056" width="9.77734375" style="8" customWidth="1"/>
    <col min="13057" max="13059" width="31.44140625" style="8" customWidth="1"/>
    <col min="13060" max="13060" width="26.5546875" style="8" customWidth="1"/>
    <col min="13061" max="13312" width="9.77734375" style="8" customWidth="1"/>
    <col min="13313" max="13315" width="31.44140625" style="8" customWidth="1"/>
    <col min="13316" max="13316" width="26.5546875" style="8" customWidth="1"/>
    <col min="13317" max="13568" width="9.77734375" style="8" customWidth="1"/>
    <col min="13569" max="13571" width="31.44140625" style="8" customWidth="1"/>
    <col min="13572" max="13572" width="26.5546875" style="8" customWidth="1"/>
    <col min="13573" max="13824" width="9.77734375" style="8" customWidth="1"/>
    <col min="13825" max="13827" width="31.44140625" style="8" customWidth="1"/>
    <col min="13828" max="13828" width="26.5546875" style="8" customWidth="1"/>
    <col min="13829" max="14080" width="9.77734375" style="8" customWidth="1"/>
    <col min="14081" max="14083" width="31.44140625" style="8" customWidth="1"/>
    <col min="14084" max="14084" width="26.5546875" style="8" customWidth="1"/>
    <col min="14085" max="14336" width="9.77734375" style="8" customWidth="1"/>
    <col min="14337" max="14339" width="31.44140625" style="8" customWidth="1"/>
    <col min="14340" max="14340" width="26.5546875" style="8" customWidth="1"/>
    <col min="14341" max="14592" width="9.77734375" style="8" customWidth="1"/>
    <col min="14593" max="14595" width="31.44140625" style="8" customWidth="1"/>
    <col min="14596" max="14596" width="26.5546875" style="8" customWidth="1"/>
    <col min="14597" max="14848" width="9.77734375" style="8" customWidth="1"/>
    <col min="14849" max="14851" width="31.44140625" style="8" customWidth="1"/>
    <col min="14852" max="14852" width="26.5546875" style="8" customWidth="1"/>
    <col min="14853" max="15104" width="9.77734375" style="8" customWidth="1"/>
    <col min="15105" max="15107" width="31.44140625" style="8" customWidth="1"/>
    <col min="15108" max="15108" width="26.5546875" style="8" customWidth="1"/>
    <col min="15109" max="15360" width="9.77734375" style="8" customWidth="1"/>
    <col min="15361" max="15363" width="31.44140625" style="8" customWidth="1"/>
    <col min="15364" max="15364" width="26.5546875" style="8" customWidth="1"/>
    <col min="15365" max="15616" width="9.77734375" style="8" customWidth="1"/>
    <col min="15617" max="15619" width="31.44140625" style="8" customWidth="1"/>
    <col min="15620" max="15620" width="26.5546875" style="8" customWidth="1"/>
    <col min="15621" max="15872" width="9.77734375" style="8" customWidth="1"/>
    <col min="15873" max="15875" width="31.44140625" style="8" customWidth="1"/>
    <col min="15876" max="15876" width="26.5546875" style="8" customWidth="1"/>
    <col min="15877" max="16128" width="9.77734375" style="8" customWidth="1"/>
    <col min="16129" max="16131" width="31.44140625" style="8" customWidth="1"/>
    <col min="16132" max="16132" width="26.5546875" style="8" customWidth="1"/>
    <col min="16133" max="16133" width="9.77734375" style="8" customWidth="1"/>
    <col min="16134" max="16384" width="8.5546875" style="8" customWidth="1"/>
  </cols>
  <sheetData>
    <row r="1" spans="1:8" ht="17.399999999999999" customHeight="1">
      <c r="A1" s="5" t="s">
        <v>255</v>
      </c>
      <c r="B1" s="6"/>
      <c r="C1" s="7"/>
      <c r="D1" s="7"/>
    </row>
    <row r="2" spans="1:8" ht="15.6" customHeight="1">
      <c r="A2" s="73" t="s">
        <v>256</v>
      </c>
      <c r="B2" s="6"/>
      <c r="C2" s="7"/>
      <c r="D2" s="7"/>
    </row>
    <row r="3" spans="1:8" ht="15.6" customHeight="1">
      <c r="A3" s="7"/>
      <c r="B3" s="6"/>
      <c r="C3" s="7"/>
      <c r="D3" s="7"/>
    </row>
    <row r="4" spans="1:8" ht="15.6" customHeight="1">
      <c r="A4" s="88" t="s">
        <v>257</v>
      </c>
      <c r="B4" s="96"/>
      <c r="C4" s="97"/>
      <c r="D4" s="97"/>
      <c r="E4" s="98"/>
      <c r="F4" s="98"/>
      <c r="G4" s="98"/>
      <c r="H4" s="98"/>
    </row>
    <row r="5" spans="1:8" ht="15.6" customHeight="1">
      <c r="A5" s="89" t="s">
        <v>258</v>
      </c>
      <c r="B5" s="96"/>
      <c r="C5" s="97"/>
      <c r="D5" s="97"/>
      <c r="E5" s="98"/>
      <c r="F5" s="98"/>
      <c r="G5" s="98"/>
      <c r="H5" s="98"/>
    </row>
    <row r="6" spans="1:8" s="90" customFormat="1" ht="15.6" customHeight="1" thickBot="1"/>
    <row r="7" spans="1:8" ht="15.75" customHeight="1" thickBot="1">
      <c r="A7" s="296" t="s">
        <v>86</v>
      </c>
      <c r="B7" s="297"/>
      <c r="C7" s="297"/>
      <c r="D7" s="297"/>
      <c r="E7" s="297"/>
      <c r="F7" s="297"/>
      <c r="G7" s="297"/>
      <c r="H7" s="298"/>
    </row>
    <row r="8" spans="1:8" ht="42" customHeight="1">
      <c r="A8" s="20" t="s">
        <v>259</v>
      </c>
      <c r="B8" s="20" t="s">
        <v>260</v>
      </c>
      <c r="C8" s="20" t="s">
        <v>261</v>
      </c>
      <c r="D8" s="20" t="s">
        <v>261</v>
      </c>
      <c r="E8" s="306" t="s">
        <v>262</v>
      </c>
      <c r="F8" s="307"/>
      <c r="G8" s="307"/>
      <c r="H8" s="308"/>
    </row>
    <row r="9" spans="1:8" ht="13.8" customHeight="1">
      <c r="A9" s="23" t="s">
        <v>94</v>
      </c>
      <c r="B9" s="23" t="s">
        <v>95</v>
      </c>
      <c r="C9" s="23" t="s">
        <v>96</v>
      </c>
      <c r="D9" s="78" t="s">
        <v>97</v>
      </c>
      <c r="E9" s="309" t="s">
        <v>98</v>
      </c>
      <c r="F9" s="301"/>
      <c r="G9" s="301"/>
      <c r="H9" s="291"/>
    </row>
    <row r="10" spans="1:8" ht="13.8" customHeight="1">
      <c r="A10" s="69" t="s">
        <v>263</v>
      </c>
      <c r="B10" s="24" t="str">
        <f>LEFT(E10,50)</f>
        <v>A – Personeel</v>
      </c>
      <c r="C10" s="79"/>
      <c r="D10" s="25"/>
      <c r="E10" s="305" t="s">
        <v>264</v>
      </c>
      <c r="F10" s="301"/>
      <c r="G10" s="301"/>
      <c r="H10" s="291"/>
    </row>
    <row r="11" spans="1:8" ht="13.8" customHeight="1">
      <c r="A11" s="69" t="s">
        <v>265</v>
      </c>
      <c r="B11" s="24" t="str">
        <f>LEFT(E11,50)</f>
        <v>B – Benodigdheden &amp; Materialen</v>
      </c>
      <c r="C11" s="25"/>
      <c r="D11" s="25"/>
      <c r="E11" s="305" t="s">
        <v>266</v>
      </c>
      <c r="F11" s="301"/>
      <c r="G11" s="301"/>
      <c r="H11" s="291"/>
    </row>
    <row r="12" spans="1:8" ht="13.8" customHeight="1">
      <c r="A12" s="69" t="s">
        <v>267</v>
      </c>
      <c r="B12" s="24" t="str">
        <f>LEFT(E12,50)</f>
        <v>C – Logistiek</v>
      </c>
      <c r="C12" s="79"/>
      <c r="D12" s="25"/>
      <c r="E12" s="305" t="s">
        <v>268</v>
      </c>
      <c r="F12" s="301"/>
      <c r="G12" s="301"/>
      <c r="H12" s="291"/>
    </row>
    <row r="13" spans="1:8" ht="13.8" customHeight="1">
      <c r="A13" s="70"/>
      <c r="B13" s="71"/>
      <c r="C13" s="72"/>
      <c r="D13" s="72"/>
    </row>
    <row r="14" spans="1:8" ht="19.5" customHeight="1">
      <c r="A14" s="27" t="s">
        <v>269</v>
      </c>
      <c r="B14" s="27"/>
      <c r="C14" s="27"/>
      <c r="D14" s="27"/>
      <c r="E14" s="27"/>
      <c r="F14" s="99"/>
      <c r="G14" s="98"/>
      <c r="H14" s="98"/>
    </row>
    <row r="15" spans="1:8" ht="19.5" customHeight="1" thickBot="1">
      <c r="A15" s="73"/>
      <c r="B15" s="8"/>
    </row>
    <row r="16" spans="1:8" ht="15.75" customHeight="1" thickBot="1">
      <c r="A16" s="296" t="s">
        <v>270</v>
      </c>
      <c r="B16" s="297"/>
      <c r="C16" s="297"/>
      <c r="D16" s="297"/>
      <c r="E16" s="297"/>
      <c r="F16" s="297"/>
      <c r="G16" s="297"/>
      <c r="H16" s="298"/>
    </row>
    <row r="17" spans="1:10" ht="47.25" customHeight="1">
      <c r="A17" s="20" t="s">
        <v>259</v>
      </c>
      <c r="B17" s="20" t="s">
        <v>260</v>
      </c>
      <c r="C17" s="20" t="s">
        <v>261</v>
      </c>
      <c r="D17" s="20" t="s">
        <v>261</v>
      </c>
      <c r="E17" s="306" t="s">
        <v>262</v>
      </c>
      <c r="F17" s="307"/>
      <c r="G17" s="307"/>
      <c r="H17" s="308"/>
    </row>
    <row r="18" spans="1:10" ht="13.8" customHeight="1">
      <c r="A18" s="23" t="s">
        <v>94</v>
      </c>
      <c r="B18" s="23" t="s">
        <v>95</v>
      </c>
      <c r="C18" s="23" t="s">
        <v>96</v>
      </c>
      <c r="D18" s="78" t="s">
        <v>97</v>
      </c>
      <c r="E18" s="309" t="s">
        <v>98</v>
      </c>
      <c r="F18" s="301"/>
      <c r="G18" s="301"/>
      <c r="H18" s="291"/>
    </row>
    <row r="19" spans="1:10" ht="13.8" customHeight="1">
      <c r="A19" s="79" t="s">
        <v>263</v>
      </c>
      <c r="B19" s="24" t="str">
        <f t="shared" ref="B19:B28" si="0">LEFT(E19,50)</f>
        <v/>
      </c>
      <c r="C19" s="79"/>
      <c r="D19" s="25"/>
      <c r="E19" s="305"/>
      <c r="F19" s="301"/>
      <c r="G19" s="301"/>
      <c r="H19" s="291"/>
    </row>
    <row r="20" spans="1:10" ht="13.8" customHeight="1">
      <c r="A20" s="79" t="s">
        <v>265</v>
      </c>
      <c r="B20" s="24" t="str">
        <f t="shared" si="0"/>
        <v/>
      </c>
      <c r="C20" s="25"/>
      <c r="D20" s="25"/>
      <c r="E20" s="305"/>
      <c r="F20" s="301"/>
      <c r="G20" s="301"/>
      <c r="H20" s="291"/>
    </row>
    <row r="21" spans="1:10" ht="13.8" customHeight="1">
      <c r="A21" s="79" t="s">
        <v>267</v>
      </c>
      <c r="B21" s="24" t="str">
        <f t="shared" si="0"/>
        <v/>
      </c>
      <c r="C21" s="79"/>
      <c r="D21" s="25"/>
      <c r="E21" s="305"/>
      <c r="F21" s="301"/>
      <c r="G21" s="301"/>
      <c r="H21" s="291"/>
    </row>
    <row r="22" spans="1:10" ht="13.8" customHeight="1">
      <c r="A22" s="79" t="s">
        <v>271</v>
      </c>
      <c r="B22" s="24" t="str">
        <f t="shared" si="0"/>
        <v/>
      </c>
      <c r="C22" s="79"/>
      <c r="D22" s="25"/>
      <c r="E22" s="305"/>
      <c r="F22" s="301"/>
      <c r="G22" s="301"/>
      <c r="H22" s="291"/>
    </row>
    <row r="23" spans="1:10" ht="13.8" customHeight="1">
      <c r="A23" s="79" t="s">
        <v>272</v>
      </c>
      <c r="B23" s="24" t="str">
        <f t="shared" si="0"/>
        <v/>
      </c>
      <c r="C23" s="79"/>
      <c r="D23" s="25"/>
      <c r="E23" s="305"/>
      <c r="F23" s="301"/>
      <c r="G23" s="301"/>
      <c r="H23" s="291"/>
    </row>
    <row r="24" spans="1:10" ht="13.8" customHeight="1">
      <c r="A24" s="79" t="s">
        <v>273</v>
      </c>
      <c r="B24" s="24" t="str">
        <f t="shared" si="0"/>
        <v/>
      </c>
      <c r="C24" s="79"/>
      <c r="D24" s="25"/>
      <c r="E24" s="305"/>
      <c r="F24" s="301"/>
      <c r="G24" s="301"/>
      <c r="H24" s="291"/>
    </row>
    <row r="25" spans="1:10" ht="13.8" customHeight="1">
      <c r="A25" s="79" t="s">
        <v>274</v>
      </c>
      <c r="B25" s="24" t="str">
        <f t="shared" si="0"/>
        <v/>
      </c>
      <c r="C25" s="79"/>
      <c r="D25" s="25"/>
      <c r="E25" s="305"/>
      <c r="F25" s="301"/>
      <c r="G25" s="301"/>
      <c r="H25" s="291"/>
    </row>
    <row r="26" spans="1:10" ht="13.8" customHeight="1">
      <c r="A26" s="79" t="s">
        <v>275</v>
      </c>
      <c r="B26" s="24" t="str">
        <f t="shared" si="0"/>
        <v/>
      </c>
      <c r="C26" s="79"/>
      <c r="D26" s="25"/>
      <c r="E26" s="305"/>
      <c r="F26" s="301"/>
      <c r="G26" s="301"/>
      <c r="H26" s="291"/>
    </row>
    <row r="27" spans="1:10" ht="13.8" customHeight="1">
      <c r="A27" s="79" t="s">
        <v>276</v>
      </c>
      <c r="B27" s="24" t="str">
        <f t="shared" si="0"/>
        <v/>
      </c>
      <c r="C27" s="79"/>
      <c r="D27" s="25"/>
      <c r="E27" s="305"/>
      <c r="F27" s="301"/>
      <c r="G27" s="301"/>
      <c r="H27" s="291"/>
    </row>
    <row r="28" spans="1:10" ht="13.8" customHeight="1">
      <c r="A28" s="79" t="s">
        <v>277</v>
      </c>
      <c r="B28" s="24" t="str">
        <f t="shared" si="0"/>
        <v/>
      </c>
      <c r="C28" s="79"/>
      <c r="D28" s="25"/>
      <c r="E28" s="305"/>
      <c r="F28" s="301"/>
      <c r="G28" s="301"/>
      <c r="H28" s="291"/>
    </row>
    <row r="29" spans="1:10">
      <c r="A29" s="74" t="s">
        <v>278</v>
      </c>
      <c r="B29" s="75"/>
    </row>
    <row r="30" spans="1:10">
      <c r="A30" s="74"/>
      <c r="B30" s="75"/>
    </row>
    <row r="31" spans="1:10" ht="24" customHeight="1">
      <c r="A31" s="88" t="s">
        <v>279</v>
      </c>
      <c r="B31" s="27"/>
      <c r="C31" s="27"/>
      <c r="D31" s="99"/>
      <c r="E31" s="98"/>
      <c r="F31" s="98"/>
      <c r="G31" s="98"/>
      <c r="H31" s="98"/>
      <c r="I31" s="98"/>
      <c r="J31" s="98"/>
    </row>
    <row r="32" spans="1:10">
      <c r="A32" s="89" t="s">
        <v>280</v>
      </c>
      <c r="B32" s="27"/>
      <c r="C32" s="27"/>
      <c r="D32" s="99"/>
      <c r="E32" s="98"/>
      <c r="F32" s="98"/>
      <c r="G32" s="98"/>
      <c r="H32" s="98"/>
      <c r="I32" s="98"/>
      <c r="J32" s="98"/>
    </row>
    <row r="33" spans="1:10" ht="16.2" customHeight="1" thickBot="1">
      <c r="A33" s="91"/>
      <c r="B33" s="8"/>
    </row>
    <row r="34" spans="1:10" ht="15.75" customHeight="1" thickBot="1">
      <c r="A34" s="296" t="s">
        <v>86</v>
      </c>
      <c r="B34" s="297"/>
      <c r="C34" s="297"/>
      <c r="D34" s="297"/>
      <c r="E34" s="297"/>
      <c r="F34" s="297"/>
      <c r="G34" s="297"/>
      <c r="H34" s="298"/>
    </row>
    <row r="35" spans="1:10" ht="55.2" customHeight="1">
      <c r="A35" s="20" t="s">
        <v>87</v>
      </c>
      <c r="B35" s="20" t="s">
        <v>281</v>
      </c>
      <c r="C35" s="20" t="s">
        <v>138</v>
      </c>
      <c r="D35" s="20" t="s">
        <v>261</v>
      </c>
      <c r="E35" s="20" t="s">
        <v>261</v>
      </c>
      <c r="F35" s="20" t="s">
        <v>261</v>
      </c>
      <c r="G35" s="20" t="s">
        <v>261</v>
      </c>
      <c r="H35" s="20" t="s">
        <v>259</v>
      </c>
      <c r="J35" s="23" t="s">
        <v>282</v>
      </c>
    </row>
    <row r="36" spans="1:10" ht="13.8" customHeight="1">
      <c r="A36" s="23" t="s">
        <v>94</v>
      </c>
      <c r="B36" s="23" t="s">
        <v>95</v>
      </c>
      <c r="C36" s="23" t="s">
        <v>96</v>
      </c>
      <c r="D36" s="78" t="s">
        <v>97</v>
      </c>
      <c r="E36" s="78" t="s">
        <v>98</v>
      </c>
      <c r="F36" s="78" t="s">
        <v>99</v>
      </c>
      <c r="G36" s="78" t="s">
        <v>100</v>
      </c>
      <c r="H36" s="80" t="s">
        <v>283</v>
      </c>
      <c r="J36" s="78"/>
    </row>
    <row r="37" spans="1:10" ht="13.8" customHeight="1">
      <c r="A37" s="79" t="s">
        <v>101</v>
      </c>
      <c r="B37" s="24" t="s">
        <v>284</v>
      </c>
      <c r="C37" s="79" t="s">
        <v>285</v>
      </c>
      <c r="D37" s="25"/>
      <c r="E37" s="25"/>
      <c r="F37" s="25"/>
      <c r="G37" s="25"/>
      <c r="H37" s="76" t="s">
        <v>263</v>
      </c>
      <c r="J37" s="29" t="str">
        <f>VLOOKUP(H37,$A$10:$D$12,2,FALSE)</f>
        <v>A – Personeel</v>
      </c>
    </row>
    <row r="38" spans="1:10" ht="13.8" customHeight="1">
      <c r="A38" s="79" t="s">
        <v>101</v>
      </c>
      <c r="B38" s="24" t="s">
        <v>286</v>
      </c>
      <c r="C38" s="79" t="s">
        <v>287</v>
      </c>
      <c r="D38" s="25"/>
      <c r="E38" s="25"/>
      <c r="F38" s="25"/>
      <c r="G38" s="25"/>
      <c r="H38" s="76" t="s">
        <v>265</v>
      </c>
      <c r="J38" s="29" t="str">
        <f>VLOOKUP(H38,$A$10:$D$12,2,FALSE)</f>
        <v>B – Benodigdheden &amp; Materialen</v>
      </c>
    </row>
    <row r="39" spans="1:10" ht="13.8" customHeight="1">
      <c r="A39" s="79" t="s">
        <v>101</v>
      </c>
      <c r="B39" s="24" t="s">
        <v>288</v>
      </c>
      <c r="C39" s="79" t="s">
        <v>289</v>
      </c>
      <c r="D39" s="25"/>
      <c r="E39" s="25"/>
      <c r="F39" s="25"/>
      <c r="G39" s="25"/>
      <c r="H39" s="76" t="s">
        <v>265</v>
      </c>
      <c r="J39" s="29" t="str">
        <f>VLOOKUP(H39,$A$10:$D$12,2,FALSE)</f>
        <v>B – Benodigdheden &amp; Materialen</v>
      </c>
    </row>
    <row r="40" spans="1:10" ht="22.5" customHeight="1" thickBot="1">
      <c r="A40" s="81"/>
      <c r="B40" s="82"/>
      <c r="C40" s="72"/>
      <c r="D40" s="72"/>
      <c r="F40" s="83"/>
    </row>
    <row r="41" spans="1:10" ht="15.75" customHeight="1" thickBot="1">
      <c r="A41" s="296" t="s">
        <v>290</v>
      </c>
      <c r="B41" s="297"/>
      <c r="C41" s="297"/>
      <c r="D41" s="297"/>
      <c r="E41" s="297"/>
      <c r="F41" s="297"/>
      <c r="G41" s="297"/>
      <c r="H41" s="298"/>
    </row>
    <row r="42" spans="1:10" ht="55.2" customHeight="1">
      <c r="A42" s="20" t="s">
        <v>87</v>
      </c>
      <c r="B42" s="20" t="s">
        <v>281</v>
      </c>
      <c r="C42" s="20" t="s">
        <v>138</v>
      </c>
      <c r="D42" s="20" t="s">
        <v>261</v>
      </c>
      <c r="E42" s="20" t="s">
        <v>261</v>
      </c>
      <c r="F42" s="20" t="s">
        <v>261</v>
      </c>
      <c r="G42" s="20" t="s">
        <v>261</v>
      </c>
      <c r="H42" s="20" t="s">
        <v>259</v>
      </c>
      <c r="J42" s="23" t="s">
        <v>282</v>
      </c>
    </row>
    <row r="43" spans="1:10" ht="13.8" customHeight="1">
      <c r="A43" s="23" t="s">
        <v>94</v>
      </c>
      <c r="B43" s="23" t="s">
        <v>95</v>
      </c>
      <c r="C43" s="84" t="s">
        <v>96</v>
      </c>
      <c r="D43" s="78" t="s">
        <v>97</v>
      </c>
      <c r="E43" s="78" t="s">
        <v>98</v>
      </c>
      <c r="F43" s="78" t="s">
        <v>99</v>
      </c>
      <c r="G43" s="78" t="s">
        <v>100</v>
      </c>
      <c r="H43" s="80" t="s">
        <v>283</v>
      </c>
      <c r="J43" s="78"/>
    </row>
    <row r="44" spans="1:10" ht="13.8" customHeight="1">
      <c r="A44" s="79" t="s">
        <v>101</v>
      </c>
      <c r="B44" s="24"/>
      <c r="C44" s="79"/>
      <c r="D44" s="29"/>
      <c r="E44" s="29"/>
      <c r="F44" s="29"/>
      <c r="G44" s="29"/>
      <c r="H44" s="25"/>
      <c r="I44" s="73"/>
      <c r="J44" s="29" t="e">
        <f t="shared" ref="J44:J75" si="1">VLOOKUP(H44,$A$19:$D$28,2,FALSE)</f>
        <v>#N/A</v>
      </c>
    </row>
    <row r="45" spans="1:10" ht="13.8" customHeight="1">
      <c r="A45" s="79" t="s">
        <v>101</v>
      </c>
      <c r="B45" s="24"/>
      <c r="C45" s="79"/>
      <c r="D45" s="29"/>
      <c r="E45" s="29"/>
      <c r="F45" s="29"/>
      <c r="G45" s="29"/>
      <c r="H45" s="25"/>
      <c r="I45" s="73"/>
      <c r="J45" s="29" t="e">
        <f t="shared" si="1"/>
        <v>#N/A</v>
      </c>
    </row>
    <row r="46" spans="1:10" ht="13.8" customHeight="1">
      <c r="A46" s="79" t="s">
        <v>101</v>
      </c>
      <c r="B46" s="24"/>
      <c r="C46" s="79"/>
      <c r="D46" s="29"/>
      <c r="E46" s="29"/>
      <c r="F46" s="29"/>
      <c r="G46" s="29"/>
      <c r="H46" s="25"/>
      <c r="I46" s="73"/>
      <c r="J46" s="29" t="e">
        <f t="shared" si="1"/>
        <v>#N/A</v>
      </c>
    </row>
    <row r="47" spans="1:10" ht="13.8" customHeight="1">
      <c r="A47" s="79" t="s">
        <v>101</v>
      </c>
      <c r="B47" s="24"/>
      <c r="C47" s="25"/>
      <c r="D47" s="29"/>
      <c r="E47" s="29"/>
      <c r="F47" s="29"/>
      <c r="G47" s="29"/>
      <c r="H47" s="25"/>
      <c r="I47" s="73"/>
      <c r="J47" s="29" t="e">
        <f t="shared" si="1"/>
        <v>#N/A</v>
      </c>
    </row>
    <row r="48" spans="1:10" ht="13.8" customHeight="1">
      <c r="A48" s="79" t="s">
        <v>101</v>
      </c>
      <c r="B48" s="24"/>
      <c r="C48" s="79"/>
      <c r="D48" s="29"/>
      <c r="E48" s="29"/>
      <c r="F48" s="29"/>
      <c r="G48" s="29"/>
      <c r="H48" s="25"/>
      <c r="I48" s="73"/>
      <c r="J48" s="29" t="e">
        <f t="shared" si="1"/>
        <v>#N/A</v>
      </c>
    </row>
    <row r="49" spans="1:10" ht="13.8" customHeight="1">
      <c r="A49" s="79" t="s">
        <v>101</v>
      </c>
      <c r="B49" s="24"/>
      <c r="C49" s="25"/>
      <c r="D49" s="29"/>
      <c r="E49" s="29"/>
      <c r="F49" s="29"/>
      <c r="G49" s="29"/>
      <c r="H49" s="25"/>
      <c r="I49" s="73"/>
      <c r="J49" s="29" t="e">
        <f t="shared" si="1"/>
        <v>#N/A</v>
      </c>
    </row>
    <row r="50" spans="1:10" ht="13.8" customHeight="1">
      <c r="A50" s="79" t="s">
        <v>101</v>
      </c>
      <c r="B50" s="24"/>
      <c r="C50" s="79"/>
      <c r="D50" s="29"/>
      <c r="E50" s="29"/>
      <c r="F50" s="29"/>
      <c r="G50" s="29"/>
      <c r="H50" s="25"/>
      <c r="I50" s="73"/>
      <c r="J50" s="29" t="e">
        <f t="shared" si="1"/>
        <v>#N/A</v>
      </c>
    </row>
    <row r="51" spans="1:10" ht="13.8" customHeight="1">
      <c r="A51" s="79" t="s">
        <v>101</v>
      </c>
      <c r="B51" s="24"/>
      <c r="C51" s="25"/>
      <c r="D51" s="29"/>
      <c r="E51" s="29"/>
      <c r="F51" s="29"/>
      <c r="G51" s="29"/>
      <c r="H51" s="25"/>
      <c r="I51" s="73"/>
      <c r="J51" s="29" t="e">
        <f t="shared" si="1"/>
        <v>#N/A</v>
      </c>
    </row>
    <row r="52" spans="1:10" ht="13.8" customHeight="1">
      <c r="A52" s="79" t="s">
        <v>101</v>
      </c>
      <c r="B52" s="24"/>
      <c r="C52" s="29"/>
      <c r="D52" s="29"/>
      <c r="E52" s="29"/>
      <c r="F52" s="29"/>
      <c r="G52" s="29"/>
      <c r="H52" s="25"/>
      <c r="I52" s="73"/>
      <c r="J52" s="29" t="e">
        <f t="shared" si="1"/>
        <v>#N/A</v>
      </c>
    </row>
    <row r="53" spans="1:10" ht="13.8" customHeight="1">
      <c r="A53" s="79" t="s">
        <v>101</v>
      </c>
      <c r="B53" s="24"/>
      <c r="C53" s="29"/>
      <c r="D53" s="29"/>
      <c r="E53" s="29"/>
      <c r="F53" s="29"/>
      <c r="G53" s="29"/>
      <c r="H53" s="25"/>
      <c r="I53" s="73"/>
      <c r="J53" s="29" t="e">
        <f t="shared" si="1"/>
        <v>#N/A</v>
      </c>
    </row>
    <row r="54" spans="1:10" ht="13.8" customHeight="1">
      <c r="A54" s="79" t="s">
        <v>101</v>
      </c>
      <c r="B54" s="24"/>
      <c r="C54" s="29"/>
      <c r="D54" s="29"/>
      <c r="E54" s="29"/>
      <c r="F54" s="29"/>
      <c r="G54" s="29"/>
      <c r="H54" s="25"/>
      <c r="I54" s="73"/>
      <c r="J54" s="29" t="e">
        <f t="shared" si="1"/>
        <v>#N/A</v>
      </c>
    </row>
    <row r="55" spans="1:10" ht="13.8" customHeight="1">
      <c r="A55" s="79" t="s">
        <v>101</v>
      </c>
      <c r="B55" s="24"/>
      <c r="C55" s="29"/>
      <c r="D55" s="29"/>
      <c r="E55" s="29"/>
      <c r="F55" s="29"/>
      <c r="G55" s="29"/>
      <c r="H55" s="25"/>
      <c r="I55" s="73"/>
      <c r="J55" s="29" t="e">
        <f t="shared" si="1"/>
        <v>#N/A</v>
      </c>
    </row>
    <row r="56" spans="1:10" ht="13.8" customHeight="1">
      <c r="A56" s="79" t="s">
        <v>101</v>
      </c>
      <c r="B56" s="24"/>
      <c r="C56" s="29"/>
      <c r="D56" s="29"/>
      <c r="E56" s="29"/>
      <c r="F56" s="29"/>
      <c r="G56" s="29"/>
      <c r="H56" s="25"/>
      <c r="I56" s="73"/>
      <c r="J56" s="29" t="e">
        <f t="shared" si="1"/>
        <v>#N/A</v>
      </c>
    </row>
    <row r="57" spans="1:10" ht="13.8" customHeight="1">
      <c r="A57" s="79" t="s">
        <v>101</v>
      </c>
      <c r="B57" s="24"/>
      <c r="C57" s="29"/>
      <c r="D57" s="29"/>
      <c r="E57" s="29"/>
      <c r="F57" s="29"/>
      <c r="G57" s="29"/>
      <c r="H57" s="25"/>
      <c r="I57" s="73"/>
      <c r="J57" s="29" t="e">
        <f t="shared" si="1"/>
        <v>#N/A</v>
      </c>
    </row>
    <row r="58" spans="1:10" ht="13.8" customHeight="1">
      <c r="A58" s="79" t="s">
        <v>101</v>
      </c>
      <c r="B58" s="24"/>
      <c r="C58" s="29"/>
      <c r="D58" s="29"/>
      <c r="E58" s="29"/>
      <c r="F58" s="29"/>
      <c r="G58" s="29"/>
      <c r="H58" s="25"/>
      <c r="I58" s="73"/>
      <c r="J58" s="29" t="e">
        <f t="shared" si="1"/>
        <v>#N/A</v>
      </c>
    </row>
    <row r="59" spans="1:10" ht="13.8" customHeight="1">
      <c r="A59" s="79" t="s">
        <v>101</v>
      </c>
      <c r="B59" s="24"/>
      <c r="C59" s="29"/>
      <c r="D59" s="29"/>
      <c r="E59" s="29"/>
      <c r="F59" s="29"/>
      <c r="G59" s="29"/>
      <c r="H59" s="25"/>
      <c r="I59" s="73"/>
      <c r="J59" s="29" t="e">
        <f t="shared" si="1"/>
        <v>#N/A</v>
      </c>
    </row>
    <row r="60" spans="1:10" ht="13.8" customHeight="1">
      <c r="A60" s="79" t="s">
        <v>101</v>
      </c>
      <c r="B60" s="24"/>
      <c r="C60" s="29"/>
      <c r="D60" s="29"/>
      <c r="E60" s="29"/>
      <c r="F60" s="29"/>
      <c r="G60" s="29"/>
      <c r="H60" s="25"/>
      <c r="I60" s="73"/>
      <c r="J60" s="29" t="e">
        <f t="shared" si="1"/>
        <v>#N/A</v>
      </c>
    </row>
    <row r="61" spans="1:10" ht="13.8" customHeight="1">
      <c r="A61" s="79" t="s">
        <v>101</v>
      </c>
      <c r="B61" s="24"/>
      <c r="C61" s="29"/>
      <c r="D61" s="29"/>
      <c r="E61" s="29"/>
      <c r="F61" s="29"/>
      <c r="G61" s="29"/>
      <c r="H61" s="25"/>
      <c r="I61" s="73"/>
      <c r="J61" s="29" t="e">
        <f t="shared" si="1"/>
        <v>#N/A</v>
      </c>
    </row>
    <row r="62" spans="1:10" ht="13.8" customHeight="1">
      <c r="A62" s="79" t="s">
        <v>101</v>
      </c>
      <c r="B62" s="24"/>
      <c r="C62" s="29"/>
      <c r="D62" s="29"/>
      <c r="E62" s="29"/>
      <c r="F62" s="29"/>
      <c r="G62" s="29"/>
      <c r="H62" s="25"/>
      <c r="I62" s="73"/>
      <c r="J62" s="29" t="e">
        <f t="shared" si="1"/>
        <v>#N/A</v>
      </c>
    </row>
    <row r="63" spans="1:10" ht="13.8" customHeight="1">
      <c r="A63" s="79" t="s">
        <v>101</v>
      </c>
      <c r="B63" s="24"/>
      <c r="C63" s="29"/>
      <c r="D63" s="29"/>
      <c r="E63" s="29"/>
      <c r="F63" s="29"/>
      <c r="G63" s="29"/>
      <c r="H63" s="25"/>
      <c r="I63" s="73"/>
      <c r="J63" s="29" t="e">
        <f t="shared" si="1"/>
        <v>#N/A</v>
      </c>
    </row>
    <row r="64" spans="1:10" ht="13.8" customHeight="1">
      <c r="A64" s="79" t="s">
        <v>101</v>
      </c>
      <c r="B64" s="24"/>
      <c r="C64" s="29"/>
      <c r="D64" s="29"/>
      <c r="E64" s="29"/>
      <c r="F64" s="29"/>
      <c r="G64" s="29"/>
      <c r="H64" s="25"/>
      <c r="I64" s="73"/>
      <c r="J64" s="29" t="e">
        <f t="shared" si="1"/>
        <v>#N/A</v>
      </c>
    </row>
    <row r="65" spans="1:10" ht="13.8" customHeight="1">
      <c r="A65" s="79" t="s">
        <v>101</v>
      </c>
      <c r="B65" s="24"/>
      <c r="C65" s="29"/>
      <c r="D65" s="29"/>
      <c r="E65" s="29"/>
      <c r="F65" s="29"/>
      <c r="G65" s="29"/>
      <c r="H65" s="25"/>
      <c r="I65" s="73"/>
      <c r="J65" s="29" t="e">
        <f t="shared" si="1"/>
        <v>#N/A</v>
      </c>
    </row>
    <row r="66" spans="1:10" ht="13.8" customHeight="1">
      <c r="A66" s="79" t="s">
        <v>101</v>
      </c>
      <c r="B66" s="24"/>
      <c r="C66" s="29"/>
      <c r="D66" s="29"/>
      <c r="E66" s="29"/>
      <c r="F66" s="29"/>
      <c r="G66" s="29"/>
      <c r="H66" s="25"/>
      <c r="I66" s="73"/>
      <c r="J66" s="29" t="e">
        <f t="shared" si="1"/>
        <v>#N/A</v>
      </c>
    </row>
    <row r="67" spans="1:10" ht="13.8" customHeight="1">
      <c r="A67" s="79" t="s">
        <v>101</v>
      </c>
      <c r="B67" s="24"/>
      <c r="C67" s="29"/>
      <c r="D67" s="29"/>
      <c r="E67" s="29"/>
      <c r="F67" s="29"/>
      <c r="G67" s="29"/>
      <c r="H67" s="25"/>
      <c r="I67" s="73"/>
      <c r="J67" s="29" t="e">
        <f t="shared" si="1"/>
        <v>#N/A</v>
      </c>
    </row>
    <row r="68" spans="1:10" ht="13.8" customHeight="1">
      <c r="A68" s="79" t="s">
        <v>101</v>
      </c>
      <c r="B68" s="24"/>
      <c r="C68" s="29"/>
      <c r="D68" s="29"/>
      <c r="E68" s="29"/>
      <c r="F68" s="29"/>
      <c r="G68" s="29"/>
      <c r="H68" s="25"/>
      <c r="I68" s="73"/>
      <c r="J68" s="29" t="e">
        <f t="shared" si="1"/>
        <v>#N/A</v>
      </c>
    </row>
    <row r="69" spans="1:10" ht="13.8" customHeight="1">
      <c r="A69" s="79" t="s">
        <v>101</v>
      </c>
      <c r="B69" s="24"/>
      <c r="C69" s="29"/>
      <c r="D69" s="29"/>
      <c r="E69" s="29"/>
      <c r="F69" s="29"/>
      <c r="G69" s="29"/>
      <c r="H69" s="25"/>
      <c r="I69" s="73"/>
      <c r="J69" s="29" t="e">
        <f t="shared" si="1"/>
        <v>#N/A</v>
      </c>
    </row>
    <row r="70" spans="1:10" ht="13.8" customHeight="1">
      <c r="A70" s="79" t="s">
        <v>101</v>
      </c>
      <c r="B70" s="24"/>
      <c r="C70" s="29"/>
      <c r="D70" s="29"/>
      <c r="E70" s="29"/>
      <c r="F70" s="29"/>
      <c r="G70" s="29"/>
      <c r="H70" s="25"/>
      <c r="I70" s="73"/>
      <c r="J70" s="29" t="e">
        <f t="shared" si="1"/>
        <v>#N/A</v>
      </c>
    </row>
    <row r="71" spans="1:10" ht="13.8" customHeight="1">
      <c r="A71" s="79" t="s">
        <v>101</v>
      </c>
      <c r="B71" s="24"/>
      <c r="C71" s="29"/>
      <c r="D71" s="29"/>
      <c r="E71" s="29"/>
      <c r="F71" s="29"/>
      <c r="G71" s="29"/>
      <c r="H71" s="25"/>
      <c r="I71" s="73"/>
      <c r="J71" s="29" t="e">
        <f t="shared" si="1"/>
        <v>#N/A</v>
      </c>
    </row>
    <row r="72" spans="1:10" ht="13.8" customHeight="1">
      <c r="A72" s="79" t="s">
        <v>101</v>
      </c>
      <c r="B72" s="24"/>
      <c r="C72" s="29"/>
      <c r="D72" s="29"/>
      <c r="E72" s="29"/>
      <c r="F72" s="29"/>
      <c r="G72" s="29"/>
      <c r="H72" s="25"/>
      <c r="I72" s="73"/>
      <c r="J72" s="29" t="e">
        <f t="shared" si="1"/>
        <v>#N/A</v>
      </c>
    </row>
    <row r="73" spans="1:10" ht="13.8" customHeight="1">
      <c r="A73" s="79" t="s">
        <v>101</v>
      </c>
      <c r="B73" s="24"/>
      <c r="C73" s="29"/>
      <c r="D73" s="29"/>
      <c r="E73" s="29"/>
      <c r="F73" s="29"/>
      <c r="G73" s="29"/>
      <c r="H73" s="25"/>
      <c r="I73" s="73"/>
      <c r="J73" s="29" t="e">
        <f t="shared" si="1"/>
        <v>#N/A</v>
      </c>
    </row>
    <row r="74" spans="1:10" ht="13.8" customHeight="1">
      <c r="A74" s="79" t="s">
        <v>101</v>
      </c>
      <c r="B74" s="24"/>
      <c r="C74" s="29"/>
      <c r="D74" s="29"/>
      <c r="E74" s="29"/>
      <c r="F74" s="29"/>
      <c r="G74" s="29"/>
      <c r="H74" s="25"/>
      <c r="I74" s="73"/>
      <c r="J74" s="29" t="e">
        <f t="shared" si="1"/>
        <v>#N/A</v>
      </c>
    </row>
    <row r="75" spans="1:10" ht="13.8" customHeight="1">
      <c r="A75" s="79" t="s">
        <v>101</v>
      </c>
      <c r="B75" s="24"/>
      <c r="C75" s="29"/>
      <c r="D75" s="29"/>
      <c r="E75" s="29"/>
      <c r="F75" s="29"/>
      <c r="G75" s="29"/>
      <c r="H75" s="25"/>
      <c r="I75" s="73"/>
      <c r="J75" s="29" t="e">
        <f t="shared" si="1"/>
        <v>#N/A</v>
      </c>
    </row>
    <row r="76" spans="1:10" ht="13.8" customHeight="1">
      <c r="A76" s="79" t="s">
        <v>101</v>
      </c>
      <c r="B76" s="24"/>
      <c r="C76" s="29"/>
      <c r="D76" s="29"/>
      <c r="E76" s="29"/>
      <c r="F76" s="29"/>
      <c r="G76" s="29"/>
      <c r="H76" s="25"/>
      <c r="I76" s="73"/>
      <c r="J76" s="29" t="e">
        <f t="shared" ref="J76:J107" si="2">VLOOKUP(H76,$A$19:$D$28,2,FALSE)</f>
        <v>#N/A</v>
      </c>
    </row>
    <row r="77" spans="1:10" ht="13.8" customHeight="1">
      <c r="A77" s="79" t="s">
        <v>101</v>
      </c>
      <c r="B77" s="24"/>
      <c r="C77" s="29"/>
      <c r="D77" s="29"/>
      <c r="E77" s="29"/>
      <c r="F77" s="29"/>
      <c r="G77" s="29"/>
      <c r="H77" s="25"/>
      <c r="I77" s="73"/>
      <c r="J77" s="29" t="e">
        <f t="shared" si="2"/>
        <v>#N/A</v>
      </c>
    </row>
    <row r="78" spans="1:10" ht="13.8" customHeight="1">
      <c r="A78" s="79" t="s">
        <v>101</v>
      </c>
      <c r="B78" s="24"/>
      <c r="C78" s="29"/>
      <c r="D78" s="29"/>
      <c r="E78" s="29"/>
      <c r="F78" s="29"/>
      <c r="G78" s="29"/>
      <c r="H78" s="25"/>
      <c r="I78" s="73"/>
      <c r="J78" s="29" t="e">
        <f t="shared" si="2"/>
        <v>#N/A</v>
      </c>
    </row>
    <row r="79" spans="1:10" ht="13.8" customHeight="1">
      <c r="A79" s="79" t="s">
        <v>101</v>
      </c>
      <c r="B79" s="24"/>
      <c r="C79" s="29"/>
      <c r="D79" s="29"/>
      <c r="E79" s="29"/>
      <c r="F79" s="29"/>
      <c r="G79" s="29"/>
      <c r="H79" s="25"/>
      <c r="I79" s="73"/>
      <c r="J79" s="29" t="e">
        <f t="shared" si="2"/>
        <v>#N/A</v>
      </c>
    </row>
    <row r="80" spans="1:10" ht="13.8" customHeight="1">
      <c r="A80" s="79" t="s">
        <v>101</v>
      </c>
      <c r="B80" s="24"/>
      <c r="C80" s="29"/>
      <c r="D80" s="29"/>
      <c r="E80" s="29"/>
      <c r="F80" s="29"/>
      <c r="G80" s="29"/>
      <c r="H80" s="25"/>
      <c r="I80" s="73"/>
      <c r="J80" s="29" t="e">
        <f t="shared" si="2"/>
        <v>#N/A</v>
      </c>
    </row>
    <row r="81" spans="1:10" ht="13.8" customHeight="1">
      <c r="A81" s="79" t="s">
        <v>101</v>
      </c>
      <c r="B81" s="24"/>
      <c r="C81" s="29"/>
      <c r="D81" s="29"/>
      <c r="E81" s="29"/>
      <c r="F81" s="29"/>
      <c r="G81" s="29"/>
      <c r="H81" s="25"/>
      <c r="I81" s="73"/>
      <c r="J81" s="29" t="e">
        <f t="shared" si="2"/>
        <v>#N/A</v>
      </c>
    </row>
    <row r="82" spans="1:10" ht="13.8" customHeight="1">
      <c r="A82" s="79" t="s">
        <v>101</v>
      </c>
      <c r="B82" s="24"/>
      <c r="C82" s="29"/>
      <c r="D82" s="29"/>
      <c r="E82" s="29"/>
      <c r="F82" s="29"/>
      <c r="G82" s="29"/>
      <c r="H82" s="25"/>
      <c r="I82" s="73"/>
      <c r="J82" s="29" t="e">
        <f t="shared" si="2"/>
        <v>#N/A</v>
      </c>
    </row>
    <row r="83" spans="1:10" ht="13.8" customHeight="1">
      <c r="A83" s="79" t="s">
        <v>101</v>
      </c>
      <c r="B83" s="24"/>
      <c r="C83" s="29"/>
      <c r="D83" s="29"/>
      <c r="E83" s="29"/>
      <c r="F83" s="29"/>
      <c r="G83" s="29"/>
      <c r="H83" s="25"/>
      <c r="I83" s="73"/>
      <c r="J83" s="29" t="e">
        <f t="shared" si="2"/>
        <v>#N/A</v>
      </c>
    </row>
    <row r="84" spans="1:10" ht="13.8" customHeight="1">
      <c r="A84" s="79" t="s">
        <v>101</v>
      </c>
      <c r="B84" s="24"/>
      <c r="C84" s="29"/>
      <c r="D84" s="29"/>
      <c r="E84" s="29"/>
      <c r="F84" s="29"/>
      <c r="G84" s="29"/>
      <c r="H84" s="25"/>
      <c r="I84" s="73"/>
      <c r="J84" s="29" t="e">
        <f t="shared" si="2"/>
        <v>#N/A</v>
      </c>
    </row>
    <row r="85" spans="1:10" ht="13.8" customHeight="1">
      <c r="A85" s="79" t="s">
        <v>101</v>
      </c>
      <c r="B85" s="24"/>
      <c r="C85" s="29"/>
      <c r="D85" s="29"/>
      <c r="E85" s="29"/>
      <c r="F85" s="29"/>
      <c r="G85" s="29"/>
      <c r="H85" s="25"/>
      <c r="I85" s="73"/>
      <c r="J85" s="29" t="e">
        <f t="shared" si="2"/>
        <v>#N/A</v>
      </c>
    </row>
    <row r="86" spans="1:10" ht="13.8" customHeight="1">
      <c r="A86" s="79" t="s">
        <v>101</v>
      </c>
      <c r="B86" s="24"/>
      <c r="C86" s="29"/>
      <c r="D86" s="29"/>
      <c r="E86" s="29"/>
      <c r="F86" s="29"/>
      <c r="G86" s="29"/>
      <c r="H86" s="25"/>
      <c r="I86" s="73"/>
      <c r="J86" s="29" t="e">
        <f t="shared" si="2"/>
        <v>#N/A</v>
      </c>
    </row>
    <row r="87" spans="1:10" ht="13.8" customHeight="1">
      <c r="A87" s="79" t="s">
        <v>101</v>
      </c>
      <c r="B87" s="24"/>
      <c r="C87" s="29"/>
      <c r="D87" s="29"/>
      <c r="E87" s="29"/>
      <c r="F87" s="29"/>
      <c r="G87" s="29"/>
      <c r="H87" s="25"/>
      <c r="I87" s="73"/>
      <c r="J87" s="29" t="e">
        <f t="shared" si="2"/>
        <v>#N/A</v>
      </c>
    </row>
    <row r="88" spans="1:10" ht="13.8" customHeight="1">
      <c r="A88" s="79" t="s">
        <v>101</v>
      </c>
      <c r="B88" s="24"/>
      <c r="C88" s="29"/>
      <c r="D88" s="29"/>
      <c r="E88" s="29"/>
      <c r="F88" s="29"/>
      <c r="G88" s="29"/>
      <c r="H88" s="25"/>
      <c r="I88" s="73"/>
      <c r="J88" s="29" t="e">
        <f t="shared" si="2"/>
        <v>#N/A</v>
      </c>
    </row>
    <row r="89" spans="1:10" ht="13.8" customHeight="1">
      <c r="A89" s="79" t="s">
        <v>101</v>
      </c>
      <c r="B89" s="24"/>
      <c r="C89" s="29"/>
      <c r="D89" s="29"/>
      <c r="E89" s="29"/>
      <c r="F89" s="29"/>
      <c r="G89" s="29"/>
      <c r="H89" s="25"/>
      <c r="I89" s="73"/>
      <c r="J89" s="29" t="e">
        <f t="shared" si="2"/>
        <v>#N/A</v>
      </c>
    </row>
    <row r="90" spans="1:10" ht="13.8" customHeight="1">
      <c r="A90" s="79" t="s">
        <v>101</v>
      </c>
      <c r="B90" s="24"/>
      <c r="C90" s="29"/>
      <c r="D90" s="29"/>
      <c r="E90" s="29"/>
      <c r="F90" s="29"/>
      <c r="G90" s="29"/>
      <c r="H90" s="25"/>
      <c r="I90" s="73"/>
      <c r="J90" s="29" t="e">
        <f t="shared" si="2"/>
        <v>#N/A</v>
      </c>
    </row>
    <row r="91" spans="1:10" ht="13.8" customHeight="1">
      <c r="A91" s="79" t="s">
        <v>101</v>
      </c>
      <c r="B91" s="24"/>
      <c r="C91" s="29"/>
      <c r="D91" s="29"/>
      <c r="E91" s="29"/>
      <c r="F91" s="29"/>
      <c r="G91" s="29"/>
      <c r="H91" s="25"/>
      <c r="I91" s="73"/>
      <c r="J91" s="29" t="e">
        <f t="shared" si="2"/>
        <v>#N/A</v>
      </c>
    </row>
    <row r="92" spans="1:10" ht="13.8" customHeight="1">
      <c r="A92" s="79" t="s">
        <v>101</v>
      </c>
      <c r="B92" s="24"/>
      <c r="C92" s="29"/>
      <c r="D92" s="29"/>
      <c r="E92" s="29"/>
      <c r="F92" s="29"/>
      <c r="G92" s="29"/>
      <c r="H92" s="25"/>
      <c r="I92" s="73"/>
      <c r="J92" s="29" t="e">
        <f t="shared" si="2"/>
        <v>#N/A</v>
      </c>
    </row>
    <row r="93" spans="1:10" ht="13.8" customHeight="1">
      <c r="A93" s="79" t="s">
        <v>101</v>
      </c>
      <c r="B93" s="24"/>
      <c r="C93" s="29"/>
      <c r="D93" s="29"/>
      <c r="E93" s="29"/>
      <c r="F93" s="29"/>
      <c r="G93" s="29"/>
      <c r="H93" s="25"/>
      <c r="I93" s="73"/>
      <c r="J93" s="29" t="e">
        <f t="shared" si="2"/>
        <v>#N/A</v>
      </c>
    </row>
    <row r="94" spans="1:10" ht="13.8" customHeight="1">
      <c r="A94" s="79" t="s">
        <v>101</v>
      </c>
      <c r="B94" s="24"/>
      <c r="C94" s="29"/>
      <c r="D94" s="29"/>
      <c r="E94" s="29"/>
      <c r="F94" s="29"/>
      <c r="G94" s="29"/>
      <c r="H94" s="25"/>
      <c r="I94" s="73"/>
      <c r="J94" s="29" t="e">
        <f t="shared" si="2"/>
        <v>#N/A</v>
      </c>
    </row>
    <row r="95" spans="1:10" ht="13.8" customHeight="1">
      <c r="A95" s="79" t="s">
        <v>101</v>
      </c>
      <c r="B95" s="24"/>
      <c r="C95" s="29"/>
      <c r="D95" s="29"/>
      <c r="E95" s="29"/>
      <c r="F95" s="29"/>
      <c r="G95" s="29"/>
      <c r="H95" s="25"/>
      <c r="I95" s="73"/>
      <c r="J95" s="29" t="e">
        <f t="shared" si="2"/>
        <v>#N/A</v>
      </c>
    </row>
    <row r="96" spans="1:10" ht="13.8" customHeight="1">
      <c r="A96" s="79" t="s">
        <v>101</v>
      </c>
      <c r="B96" s="24"/>
      <c r="C96" s="29"/>
      <c r="D96" s="29"/>
      <c r="E96" s="29"/>
      <c r="F96" s="29"/>
      <c r="G96" s="29"/>
      <c r="H96" s="25"/>
      <c r="I96" s="73"/>
      <c r="J96" s="29" t="e">
        <f t="shared" si="2"/>
        <v>#N/A</v>
      </c>
    </row>
    <row r="97" spans="1:10" ht="13.8" customHeight="1">
      <c r="A97" s="79" t="s">
        <v>101</v>
      </c>
      <c r="B97" s="24"/>
      <c r="C97" s="29"/>
      <c r="D97" s="29"/>
      <c r="E97" s="29"/>
      <c r="F97" s="29"/>
      <c r="G97" s="29"/>
      <c r="H97" s="25"/>
      <c r="I97" s="73"/>
      <c r="J97" s="29" t="e">
        <f t="shared" si="2"/>
        <v>#N/A</v>
      </c>
    </row>
    <row r="98" spans="1:10" ht="13.8" customHeight="1">
      <c r="A98" s="79" t="s">
        <v>101</v>
      </c>
      <c r="B98" s="24"/>
      <c r="C98" s="29"/>
      <c r="D98" s="29"/>
      <c r="E98" s="29"/>
      <c r="F98" s="29"/>
      <c r="G98" s="29"/>
      <c r="H98" s="25"/>
      <c r="I98" s="73"/>
      <c r="J98" s="29" t="e">
        <f t="shared" si="2"/>
        <v>#N/A</v>
      </c>
    </row>
    <row r="99" spans="1:10" ht="13.8" customHeight="1">
      <c r="A99" s="79" t="s">
        <v>101</v>
      </c>
      <c r="B99" s="24"/>
      <c r="C99" s="29"/>
      <c r="D99" s="29"/>
      <c r="E99" s="29"/>
      <c r="F99" s="29"/>
      <c r="G99" s="29"/>
      <c r="H99" s="25"/>
      <c r="I99" s="73"/>
      <c r="J99" s="29" t="e">
        <f t="shared" si="2"/>
        <v>#N/A</v>
      </c>
    </row>
    <row r="100" spans="1:10" ht="13.8" customHeight="1">
      <c r="A100" s="79" t="s">
        <v>101</v>
      </c>
      <c r="B100" s="24"/>
      <c r="C100" s="29"/>
      <c r="D100" s="29"/>
      <c r="E100" s="29"/>
      <c r="F100" s="29"/>
      <c r="G100" s="29"/>
      <c r="H100" s="25"/>
      <c r="I100" s="73"/>
      <c r="J100" s="29" t="e">
        <f t="shared" si="2"/>
        <v>#N/A</v>
      </c>
    </row>
    <row r="101" spans="1:10" ht="13.8" customHeight="1">
      <c r="A101" s="79" t="s">
        <v>101</v>
      </c>
      <c r="B101" s="24"/>
      <c r="C101" s="29"/>
      <c r="D101" s="29"/>
      <c r="E101" s="29"/>
      <c r="F101" s="29"/>
      <c r="G101" s="29"/>
      <c r="H101" s="25"/>
      <c r="I101" s="73"/>
      <c r="J101" s="29" t="e">
        <f t="shared" si="2"/>
        <v>#N/A</v>
      </c>
    </row>
    <row r="102" spans="1:10" ht="13.8" customHeight="1">
      <c r="A102" s="79" t="s">
        <v>101</v>
      </c>
      <c r="B102" s="24"/>
      <c r="C102" s="29"/>
      <c r="D102" s="29"/>
      <c r="E102" s="29"/>
      <c r="F102" s="29"/>
      <c r="G102" s="29"/>
      <c r="H102" s="25"/>
      <c r="I102" s="73"/>
      <c r="J102" s="29" t="e">
        <f t="shared" si="2"/>
        <v>#N/A</v>
      </c>
    </row>
    <row r="103" spans="1:10" ht="13.8" customHeight="1">
      <c r="A103" s="79" t="s">
        <v>101</v>
      </c>
      <c r="B103" s="24"/>
      <c r="C103" s="29"/>
      <c r="D103" s="29"/>
      <c r="E103" s="29"/>
      <c r="F103" s="29"/>
      <c r="G103" s="29"/>
      <c r="H103" s="25"/>
      <c r="I103" s="73"/>
      <c r="J103" s="29" t="e">
        <f t="shared" si="2"/>
        <v>#N/A</v>
      </c>
    </row>
    <row r="104" spans="1:10" ht="13.8" customHeight="1">
      <c r="A104" s="79" t="s">
        <v>101</v>
      </c>
      <c r="B104" s="24"/>
      <c r="C104" s="29"/>
      <c r="D104" s="29"/>
      <c r="E104" s="29"/>
      <c r="F104" s="29"/>
      <c r="G104" s="29"/>
      <c r="H104" s="25"/>
      <c r="I104" s="73"/>
      <c r="J104" s="29" t="e">
        <f t="shared" si="2"/>
        <v>#N/A</v>
      </c>
    </row>
    <row r="105" spans="1:10" ht="13.8" customHeight="1">
      <c r="A105" s="79" t="s">
        <v>101</v>
      </c>
      <c r="B105" s="24"/>
      <c r="C105" s="29"/>
      <c r="D105" s="29"/>
      <c r="E105" s="29"/>
      <c r="F105" s="29"/>
      <c r="G105" s="29"/>
      <c r="H105" s="25"/>
      <c r="I105" s="73"/>
      <c r="J105" s="29" t="e">
        <f t="shared" si="2"/>
        <v>#N/A</v>
      </c>
    </row>
    <row r="106" spans="1:10" ht="13.8" customHeight="1">
      <c r="A106" s="79" t="s">
        <v>101</v>
      </c>
      <c r="B106" s="24"/>
      <c r="C106" s="29"/>
      <c r="D106" s="29"/>
      <c r="E106" s="29"/>
      <c r="F106" s="29"/>
      <c r="G106" s="29"/>
      <c r="H106" s="25"/>
      <c r="I106" s="73"/>
      <c r="J106" s="29" t="e">
        <f t="shared" si="2"/>
        <v>#N/A</v>
      </c>
    </row>
    <row r="107" spans="1:10" ht="13.8" customHeight="1">
      <c r="A107" s="79" t="s">
        <v>101</v>
      </c>
      <c r="B107" s="24"/>
      <c r="C107" s="29"/>
      <c r="D107" s="29"/>
      <c r="E107" s="29"/>
      <c r="F107" s="29"/>
      <c r="G107" s="29"/>
      <c r="H107" s="25"/>
      <c r="I107" s="73"/>
      <c r="J107" s="29" t="e">
        <f t="shared" si="2"/>
        <v>#N/A</v>
      </c>
    </row>
    <row r="108" spans="1:10" ht="13.8" customHeight="1">
      <c r="A108" s="79" t="s">
        <v>101</v>
      </c>
      <c r="B108" s="24"/>
      <c r="C108" s="29"/>
      <c r="D108" s="29"/>
      <c r="E108" s="29"/>
      <c r="F108" s="29"/>
      <c r="G108" s="29"/>
      <c r="H108" s="25"/>
      <c r="I108" s="73"/>
      <c r="J108" s="29" t="e">
        <f t="shared" ref="J108:J139" si="3">VLOOKUP(H108,$A$19:$D$28,2,FALSE)</f>
        <v>#N/A</v>
      </c>
    </row>
    <row r="109" spans="1:10" ht="13.8" customHeight="1">
      <c r="A109" s="79" t="s">
        <v>101</v>
      </c>
      <c r="B109" s="24"/>
      <c r="C109" s="29"/>
      <c r="D109" s="29"/>
      <c r="E109" s="29"/>
      <c r="F109" s="29"/>
      <c r="G109" s="29"/>
      <c r="H109" s="25"/>
      <c r="I109" s="73"/>
      <c r="J109" s="29" t="e">
        <f t="shared" si="3"/>
        <v>#N/A</v>
      </c>
    </row>
    <row r="110" spans="1:10" ht="13.8" customHeight="1">
      <c r="A110" s="79" t="s">
        <v>101</v>
      </c>
      <c r="B110" s="24"/>
      <c r="C110" s="29"/>
      <c r="D110" s="29"/>
      <c r="E110" s="29"/>
      <c r="F110" s="29"/>
      <c r="G110" s="29"/>
      <c r="H110" s="25"/>
      <c r="I110" s="73"/>
      <c r="J110" s="29" t="e">
        <f t="shared" si="3"/>
        <v>#N/A</v>
      </c>
    </row>
    <row r="111" spans="1:10" ht="13.8" customHeight="1">
      <c r="A111" s="79" t="s">
        <v>101</v>
      </c>
      <c r="B111" s="24"/>
      <c r="C111" s="29"/>
      <c r="D111" s="29"/>
      <c r="E111" s="29"/>
      <c r="F111" s="29"/>
      <c r="G111" s="29"/>
      <c r="H111" s="25"/>
      <c r="I111" s="73"/>
      <c r="J111" s="29" t="e">
        <f t="shared" si="3"/>
        <v>#N/A</v>
      </c>
    </row>
    <row r="112" spans="1:10" ht="13.8" customHeight="1">
      <c r="A112" s="79" t="s">
        <v>101</v>
      </c>
      <c r="B112" s="24"/>
      <c r="C112" s="29"/>
      <c r="D112" s="29"/>
      <c r="E112" s="29"/>
      <c r="F112" s="29"/>
      <c r="G112" s="29"/>
      <c r="H112" s="25"/>
      <c r="I112" s="73"/>
      <c r="J112" s="29" t="e">
        <f t="shared" si="3"/>
        <v>#N/A</v>
      </c>
    </row>
    <row r="113" spans="1:10" ht="13.8" customHeight="1">
      <c r="A113" s="79" t="s">
        <v>101</v>
      </c>
      <c r="B113" s="24"/>
      <c r="C113" s="29"/>
      <c r="D113" s="29"/>
      <c r="E113" s="29"/>
      <c r="F113" s="29"/>
      <c r="G113" s="29"/>
      <c r="H113" s="25"/>
      <c r="I113" s="73"/>
      <c r="J113" s="29" t="e">
        <f t="shared" si="3"/>
        <v>#N/A</v>
      </c>
    </row>
    <row r="114" spans="1:10" ht="13.8" customHeight="1">
      <c r="A114" s="79" t="s">
        <v>101</v>
      </c>
      <c r="B114" s="24"/>
      <c r="C114" s="29"/>
      <c r="D114" s="29"/>
      <c r="E114" s="29"/>
      <c r="F114" s="29"/>
      <c r="G114" s="29"/>
      <c r="H114" s="25"/>
      <c r="I114" s="73"/>
      <c r="J114" s="29" t="e">
        <f t="shared" si="3"/>
        <v>#N/A</v>
      </c>
    </row>
    <row r="115" spans="1:10" ht="13.8" customHeight="1">
      <c r="A115" s="79" t="s">
        <v>101</v>
      </c>
      <c r="B115" s="24"/>
      <c r="C115" s="29"/>
      <c r="D115" s="29"/>
      <c r="E115" s="29"/>
      <c r="F115" s="29"/>
      <c r="G115" s="29"/>
      <c r="H115" s="25"/>
      <c r="I115" s="73"/>
      <c r="J115" s="29" t="e">
        <f t="shared" si="3"/>
        <v>#N/A</v>
      </c>
    </row>
    <row r="116" spans="1:10" ht="13.8" customHeight="1">
      <c r="A116" s="79" t="s">
        <v>101</v>
      </c>
      <c r="B116" s="24"/>
      <c r="C116" s="29"/>
      <c r="D116" s="29"/>
      <c r="E116" s="29"/>
      <c r="F116" s="29"/>
      <c r="G116" s="29"/>
      <c r="H116" s="25"/>
      <c r="I116" s="73"/>
      <c r="J116" s="29" t="e">
        <f t="shared" si="3"/>
        <v>#N/A</v>
      </c>
    </row>
    <row r="117" spans="1:10" ht="13.8" customHeight="1">
      <c r="A117" s="79" t="s">
        <v>101</v>
      </c>
      <c r="B117" s="24"/>
      <c r="C117" s="29"/>
      <c r="D117" s="29"/>
      <c r="E117" s="29"/>
      <c r="F117" s="29"/>
      <c r="G117" s="29"/>
      <c r="H117" s="25"/>
      <c r="I117" s="73"/>
      <c r="J117" s="29" t="e">
        <f t="shared" si="3"/>
        <v>#N/A</v>
      </c>
    </row>
    <row r="118" spans="1:10" ht="13.8" customHeight="1">
      <c r="A118" s="79" t="s">
        <v>101</v>
      </c>
      <c r="B118" s="24"/>
      <c r="C118" s="29"/>
      <c r="D118" s="29"/>
      <c r="E118" s="29"/>
      <c r="F118" s="29"/>
      <c r="G118" s="29"/>
      <c r="H118" s="25"/>
      <c r="I118" s="73"/>
      <c r="J118" s="29" t="e">
        <f t="shared" si="3"/>
        <v>#N/A</v>
      </c>
    </row>
    <row r="119" spans="1:10" ht="13.8" customHeight="1">
      <c r="A119" s="79" t="s">
        <v>101</v>
      </c>
      <c r="B119" s="24"/>
      <c r="C119" s="29"/>
      <c r="D119" s="29"/>
      <c r="E119" s="29"/>
      <c r="F119" s="29"/>
      <c r="G119" s="29"/>
      <c r="H119" s="25"/>
      <c r="I119" s="73"/>
      <c r="J119" s="29" t="e">
        <f t="shared" si="3"/>
        <v>#N/A</v>
      </c>
    </row>
    <row r="120" spans="1:10" ht="13.8" customHeight="1">
      <c r="A120" s="79" t="s">
        <v>101</v>
      </c>
      <c r="B120" s="24"/>
      <c r="C120" s="29"/>
      <c r="D120" s="29"/>
      <c r="E120" s="29"/>
      <c r="F120" s="29"/>
      <c r="G120" s="29"/>
      <c r="H120" s="25"/>
      <c r="I120" s="73"/>
      <c r="J120" s="29" t="e">
        <f t="shared" si="3"/>
        <v>#N/A</v>
      </c>
    </row>
    <row r="121" spans="1:10" ht="13.8" customHeight="1">
      <c r="A121" s="79" t="s">
        <v>101</v>
      </c>
      <c r="B121" s="24"/>
      <c r="C121" s="29"/>
      <c r="D121" s="29"/>
      <c r="E121" s="29"/>
      <c r="F121" s="29"/>
      <c r="G121" s="29"/>
      <c r="H121" s="25"/>
      <c r="I121" s="73"/>
      <c r="J121" s="29" t="e">
        <f t="shared" si="3"/>
        <v>#N/A</v>
      </c>
    </row>
    <row r="122" spans="1:10" ht="13.8" customHeight="1">
      <c r="A122" s="79" t="s">
        <v>101</v>
      </c>
      <c r="B122" s="24"/>
      <c r="C122" s="29"/>
      <c r="D122" s="29"/>
      <c r="E122" s="29"/>
      <c r="F122" s="29"/>
      <c r="G122" s="29"/>
      <c r="H122" s="25"/>
      <c r="I122" s="73"/>
      <c r="J122" s="29" t="e">
        <f t="shared" si="3"/>
        <v>#N/A</v>
      </c>
    </row>
    <row r="123" spans="1:10" ht="13.8" customHeight="1">
      <c r="A123" s="79" t="s">
        <v>101</v>
      </c>
      <c r="B123" s="24"/>
      <c r="C123" s="29"/>
      <c r="D123" s="29"/>
      <c r="E123" s="29"/>
      <c r="F123" s="29"/>
      <c r="G123" s="29"/>
      <c r="H123" s="25"/>
      <c r="I123" s="73"/>
      <c r="J123" s="29" t="e">
        <f t="shared" si="3"/>
        <v>#N/A</v>
      </c>
    </row>
    <row r="124" spans="1:10" ht="13.8" customHeight="1">
      <c r="A124" s="79" t="s">
        <v>101</v>
      </c>
      <c r="B124" s="24"/>
      <c r="C124" s="29"/>
      <c r="D124" s="29"/>
      <c r="E124" s="29"/>
      <c r="F124" s="29"/>
      <c r="G124" s="29"/>
      <c r="H124" s="25"/>
      <c r="I124" s="73"/>
      <c r="J124" s="29" t="e">
        <f t="shared" si="3"/>
        <v>#N/A</v>
      </c>
    </row>
    <row r="125" spans="1:10" ht="13.8" customHeight="1">
      <c r="A125" s="79" t="s">
        <v>101</v>
      </c>
      <c r="B125" s="24"/>
      <c r="C125" s="29"/>
      <c r="D125" s="29"/>
      <c r="E125" s="29"/>
      <c r="F125" s="29"/>
      <c r="G125" s="29"/>
      <c r="H125" s="25"/>
      <c r="I125" s="73"/>
      <c r="J125" s="29" t="e">
        <f t="shared" si="3"/>
        <v>#N/A</v>
      </c>
    </row>
    <row r="126" spans="1:10" ht="13.8" customHeight="1">
      <c r="A126" s="79" t="s">
        <v>101</v>
      </c>
      <c r="B126" s="24"/>
      <c r="C126" s="29"/>
      <c r="D126" s="29"/>
      <c r="E126" s="29"/>
      <c r="F126" s="29"/>
      <c r="G126" s="29"/>
      <c r="H126" s="25"/>
      <c r="I126" s="73"/>
      <c r="J126" s="29" t="e">
        <f t="shared" si="3"/>
        <v>#N/A</v>
      </c>
    </row>
    <row r="127" spans="1:10" ht="13.8" customHeight="1">
      <c r="A127" s="79" t="s">
        <v>101</v>
      </c>
      <c r="B127" s="24"/>
      <c r="C127" s="29"/>
      <c r="D127" s="29"/>
      <c r="E127" s="29"/>
      <c r="F127" s="29"/>
      <c r="G127" s="29"/>
      <c r="H127" s="25"/>
      <c r="I127" s="73"/>
      <c r="J127" s="29" t="e">
        <f t="shared" si="3"/>
        <v>#N/A</v>
      </c>
    </row>
    <row r="128" spans="1:10" ht="13.8" customHeight="1">
      <c r="A128" s="79" t="s">
        <v>101</v>
      </c>
      <c r="B128" s="24"/>
      <c r="C128" s="29"/>
      <c r="D128" s="29"/>
      <c r="E128" s="29"/>
      <c r="F128" s="29"/>
      <c r="G128" s="29"/>
      <c r="H128" s="25"/>
      <c r="I128" s="73"/>
      <c r="J128" s="29" t="e">
        <f t="shared" si="3"/>
        <v>#N/A</v>
      </c>
    </row>
    <row r="129" spans="1:10" ht="13.8" customHeight="1">
      <c r="A129" s="79" t="s">
        <v>101</v>
      </c>
      <c r="B129" s="24"/>
      <c r="C129" s="29"/>
      <c r="D129" s="29"/>
      <c r="E129" s="29"/>
      <c r="F129" s="29"/>
      <c r="G129" s="29"/>
      <c r="H129" s="25"/>
      <c r="I129" s="73"/>
      <c r="J129" s="29" t="e">
        <f t="shared" si="3"/>
        <v>#N/A</v>
      </c>
    </row>
    <row r="130" spans="1:10" ht="13.8" customHeight="1">
      <c r="A130" s="79" t="s">
        <v>101</v>
      </c>
      <c r="B130" s="24"/>
      <c r="C130" s="29"/>
      <c r="D130" s="29"/>
      <c r="E130" s="29"/>
      <c r="F130" s="29"/>
      <c r="G130" s="29"/>
      <c r="H130" s="25"/>
      <c r="I130" s="73"/>
      <c r="J130" s="29" t="e">
        <f t="shared" si="3"/>
        <v>#N/A</v>
      </c>
    </row>
    <row r="131" spans="1:10" ht="13.8" customHeight="1">
      <c r="A131" s="79" t="s">
        <v>101</v>
      </c>
      <c r="B131" s="24"/>
      <c r="C131" s="29"/>
      <c r="D131" s="29"/>
      <c r="E131" s="29"/>
      <c r="F131" s="29"/>
      <c r="G131" s="29"/>
      <c r="H131" s="25"/>
      <c r="I131" s="73"/>
      <c r="J131" s="29" t="e">
        <f t="shared" si="3"/>
        <v>#N/A</v>
      </c>
    </row>
    <row r="132" spans="1:10" ht="13.8" customHeight="1">
      <c r="A132" s="79" t="s">
        <v>101</v>
      </c>
      <c r="B132" s="24"/>
      <c r="C132" s="29"/>
      <c r="D132" s="29"/>
      <c r="E132" s="29"/>
      <c r="F132" s="29"/>
      <c r="G132" s="29"/>
      <c r="H132" s="25"/>
      <c r="I132" s="73"/>
      <c r="J132" s="29" t="e">
        <f t="shared" si="3"/>
        <v>#N/A</v>
      </c>
    </row>
    <row r="133" spans="1:10" ht="13.8" customHeight="1">
      <c r="A133" s="79" t="s">
        <v>101</v>
      </c>
      <c r="B133" s="24"/>
      <c r="C133" s="29"/>
      <c r="D133" s="29"/>
      <c r="E133" s="29"/>
      <c r="F133" s="29"/>
      <c r="G133" s="29"/>
      <c r="H133" s="25"/>
      <c r="I133" s="73"/>
      <c r="J133" s="29" t="e">
        <f t="shared" si="3"/>
        <v>#N/A</v>
      </c>
    </row>
    <row r="134" spans="1:10" ht="13.8" customHeight="1">
      <c r="A134" s="79" t="s">
        <v>101</v>
      </c>
      <c r="B134" s="24"/>
      <c r="C134" s="29"/>
      <c r="D134" s="29"/>
      <c r="E134" s="29"/>
      <c r="F134" s="29"/>
      <c r="G134" s="29"/>
      <c r="H134" s="25"/>
      <c r="I134" s="73"/>
      <c r="J134" s="29" t="e">
        <f t="shared" si="3"/>
        <v>#N/A</v>
      </c>
    </row>
    <row r="135" spans="1:10" ht="13.8" customHeight="1">
      <c r="A135" s="79" t="s">
        <v>101</v>
      </c>
      <c r="B135" s="24"/>
      <c r="C135" s="29"/>
      <c r="D135" s="29"/>
      <c r="E135" s="29"/>
      <c r="F135" s="29"/>
      <c r="G135" s="29"/>
      <c r="H135" s="25"/>
      <c r="I135" s="73"/>
      <c r="J135" s="29" t="e">
        <f t="shared" si="3"/>
        <v>#N/A</v>
      </c>
    </row>
    <row r="136" spans="1:10" ht="13.8" customHeight="1">
      <c r="A136" s="79" t="s">
        <v>101</v>
      </c>
      <c r="B136" s="24"/>
      <c r="C136" s="29"/>
      <c r="D136" s="29"/>
      <c r="E136" s="29"/>
      <c r="F136" s="29"/>
      <c r="G136" s="29"/>
      <c r="H136" s="25"/>
      <c r="I136" s="73"/>
      <c r="J136" s="29" t="e">
        <f t="shared" si="3"/>
        <v>#N/A</v>
      </c>
    </row>
    <row r="137" spans="1:10" ht="13.8" customHeight="1">
      <c r="A137" s="79" t="s">
        <v>101</v>
      </c>
      <c r="B137" s="24"/>
      <c r="C137" s="29"/>
      <c r="D137" s="29"/>
      <c r="E137" s="29"/>
      <c r="F137" s="29"/>
      <c r="G137" s="29"/>
      <c r="H137" s="25"/>
      <c r="I137" s="73"/>
      <c r="J137" s="29" t="e">
        <f t="shared" si="3"/>
        <v>#N/A</v>
      </c>
    </row>
    <row r="138" spans="1:10" ht="13.8" customHeight="1">
      <c r="A138" s="79" t="s">
        <v>101</v>
      </c>
      <c r="B138" s="24"/>
      <c r="C138" s="29"/>
      <c r="D138" s="29"/>
      <c r="E138" s="29"/>
      <c r="F138" s="29"/>
      <c r="G138" s="29"/>
      <c r="H138" s="25"/>
      <c r="I138" s="73"/>
      <c r="J138" s="29" t="e">
        <f t="shared" si="3"/>
        <v>#N/A</v>
      </c>
    </row>
    <row r="139" spans="1:10" ht="13.8" customHeight="1">
      <c r="A139" s="79" t="s">
        <v>101</v>
      </c>
      <c r="B139" s="24"/>
      <c r="C139" s="29"/>
      <c r="D139" s="29"/>
      <c r="E139" s="29"/>
      <c r="F139" s="29"/>
      <c r="G139" s="29"/>
      <c r="H139" s="25"/>
      <c r="I139" s="73"/>
      <c r="J139" s="29" t="e">
        <f t="shared" si="3"/>
        <v>#N/A</v>
      </c>
    </row>
    <row r="140" spans="1:10" ht="13.8" customHeight="1">
      <c r="A140" s="79" t="s">
        <v>101</v>
      </c>
      <c r="B140" s="24"/>
      <c r="C140" s="29"/>
      <c r="D140" s="29"/>
      <c r="E140" s="29"/>
      <c r="F140" s="29"/>
      <c r="G140" s="29"/>
      <c r="H140" s="25"/>
      <c r="I140" s="73"/>
      <c r="J140" s="29" t="e">
        <f t="shared" ref="J140:J171" si="4">VLOOKUP(H140,$A$19:$D$28,2,FALSE)</f>
        <v>#N/A</v>
      </c>
    </row>
    <row r="141" spans="1:10" ht="13.8" customHeight="1">
      <c r="A141" s="79" t="s">
        <v>101</v>
      </c>
      <c r="B141" s="24"/>
      <c r="C141" s="29"/>
      <c r="D141" s="29"/>
      <c r="E141" s="29"/>
      <c r="F141" s="29"/>
      <c r="G141" s="29"/>
      <c r="H141" s="25"/>
      <c r="I141" s="73"/>
      <c r="J141" s="29" t="e">
        <f t="shared" si="4"/>
        <v>#N/A</v>
      </c>
    </row>
    <row r="142" spans="1:10" ht="13.8" customHeight="1">
      <c r="A142" s="79" t="s">
        <v>101</v>
      </c>
      <c r="B142" s="24"/>
      <c r="C142" s="29"/>
      <c r="D142" s="29"/>
      <c r="E142" s="29"/>
      <c r="F142" s="29"/>
      <c r="G142" s="29"/>
      <c r="H142" s="25"/>
      <c r="I142" s="73"/>
      <c r="J142" s="29" t="e">
        <f t="shared" si="4"/>
        <v>#N/A</v>
      </c>
    </row>
    <row r="143" spans="1:10" ht="13.8" customHeight="1">
      <c r="A143" s="79" t="s">
        <v>101</v>
      </c>
      <c r="B143" s="24"/>
      <c r="C143" s="29"/>
      <c r="D143" s="29"/>
      <c r="E143" s="29"/>
      <c r="F143" s="29"/>
      <c r="G143" s="29"/>
      <c r="H143" s="25"/>
      <c r="I143" s="73"/>
      <c r="J143" s="29" t="e">
        <f t="shared" si="4"/>
        <v>#N/A</v>
      </c>
    </row>
    <row r="144" spans="1:10" ht="13.8" customHeight="1">
      <c r="A144" s="79" t="s">
        <v>101</v>
      </c>
      <c r="B144" s="24"/>
      <c r="C144" s="29"/>
      <c r="D144" s="29"/>
      <c r="E144" s="29"/>
      <c r="F144" s="29"/>
      <c r="G144" s="29"/>
      <c r="H144" s="25"/>
      <c r="I144" s="73"/>
      <c r="J144" s="29" t="e">
        <f t="shared" si="4"/>
        <v>#N/A</v>
      </c>
    </row>
    <row r="145" spans="1:10" ht="13.8" customHeight="1">
      <c r="A145" s="79" t="s">
        <v>101</v>
      </c>
      <c r="B145" s="24"/>
      <c r="C145" s="29"/>
      <c r="D145" s="29"/>
      <c r="E145" s="29"/>
      <c r="F145" s="29"/>
      <c r="G145" s="29"/>
      <c r="H145" s="25"/>
      <c r="I145" s="73"/>
      <c r="J145" s="29" t="e">
        <f t="shared" si="4"/>
        <v>#N/A</v>
      </c>
    </row>
    <row r="146" spans="1:10" ht="13.8" customHeight="1">
      <c r="A146" s="79" t="s">
        <v>101</v>
      </c>
      <c r="B146" s="24"/>
      <c r="C146" s="29"/>
      <c r="D146" s="29"/>
      <c r="E146" s="29"/>
      <c r="F146" s="29"/>
      <c r="G146" s="29"/>
      <c r="H146" s="25"/>
      <c r="I146" s="73"/>
      <c r="J146" s="29" t="e">
        <f t="shared" si="4"/>
        <v>#N/A</v>
      </c>
    </row>
    <row r="147" spans="1:10" ht="13.8" customHeight="1">
      <c r="A147" s="79" t="s">
        <v>101</v>
      </c>
      <c r="B147" s="24"/>
      <c r="C147" s="29"/>
      <c r="D147" s="29"/>
      <c r="E147" s="29"/>
      <c r="F147" s="29"/>
      <c r="G147" s="29"/>
      <c r="H147" s="25"/>
      <c r="I147" s="73"/>
      <c r="J147" s="29" t="e">
        <f t="shared" si="4"/>
        <v>#N/A</v>
      </c>
    </row>
    <row r="148" spans="1:10" ht="13.8" customHeight="1">
      <c r="A148" s="79" t="s">
        <v>101</v>
      </c>
      <c r="B148" s="24"/>
      <c r="C148" s="29"/>
      <c r="D148" s="29"/>
      <c r="E148" s="29"/>
      <c r="F148" s="29"/>
      <c r="G148" s="29"/>
      <c r="H148" s="25"/>
      <c r="I148" s="73"/>
      <c r="J148" s="29" t="e">
        <f t="shared" si="4"/>
        <v>#N/A</v>
      </c>
    </row>
    <row r="149" spans="1:10" ht="13.8" customHeight="1">
      <c r="A149" s="79" t="s">
        <v>101</v>
      </c>
      <c r="B149" s="24"/>
      <c r="C149" s="29"/>
      <c r="D149" s="29"/>
      <c r="E149" s="29"/>
      <c r="F149" s="29"/>
      <c r="G149" s="29"/>
      <c r="H149" s="25"/>
      <c r="I149" s="73"/>
      <c r="J149" s="29" t="e">
        <f t="shared" si="4"/>
        <v>#N/A</v>
      </c>
    </row>
    <row r="150" spans="1:10" ht="13.8" customHeight="1">
      <c r="A150" s="79" t="s">
        <v>101</v>
      </c>
      <c r="B150" s="24"/>
      <c r="C150" s="29"/>
      <c r="D150" s="29"/>
      <c r="E150" s="29"/>
      <c r="F150" s="29"/>
      <c r="G150" s="29"/>
      <c r="H150" s="25"/>
      <c r="I150" s="73"/>
      <c r="J150" s="29" t="e">
        <f t="shared" si="4"/>
        <v>#N/A</v>
      </c>
    </row>
    <row r="151" spans="1:10" ht="13.8" customHeight="1">
      <c r="A151" s="79" t="s">
        <v>101</v>
      </c>
      <c r="B151" s="24"/>
      <c r="C151" s="29"/>
      <c r="D151" s="29"/>
      <c r="E151" s="29"/>
      <c r="F151" s="29"/>
      <c r="G151" s="29"/>
      <c r="H151" s="25"/>
      <c r="I151" s="73"/>
      <c r="J151" s="29" t="e">
        <f t="shared" si="4"/>
        <v>#N/A</v>
      </c>
    </row>
    <row r="152" spans="1:10" ht="13.8" customHeight="1">
      <c r="A152" s="79" t="s">
        <v>101</v>
      </c>
      <c r="B152" s="24"/>
      <c r="C152" s="29"/>
      <c r="D152" s="29"/>
      <c r="E152" s="29"/>
      <c r="F152" s="29"/>
      <c r="G152" s="29"/>
      <c r="H152" s="25"/>
      <c r="I152" s="73"/>
      <c r="J152" s="29" t="e">
        <f t="shared" si="4"/>
        <v>#N/A</v>
      </c>
    </row>
    <row r="153" spans="1:10" ht="13.8" customHeight="1">
      <c r="A153" s="79" t="s">
        <v>101</v>
      </c>
      <c r="B153" s="24"/>
      <c r="C153" s="29"/>
      <c r="D153" s="29"/>
      <c r="E153" s="29"/>
      <c r="F153" s="29"/>
      <c r="G153" s="29"/>
      <c r="H153" s="25"/>
      <c r="I153" s="73"/>
      <c r="J153" s="29" t="e">
        <f t="shared" si="4"/>
        <v>#N/A</v>
      </c>
    </row>
    <row r="154" spans="1:10" ht="13.8" customHeight="1">
      <c r="A154" s="79" t="s">
        <v>101</v>
      </c>
      <c r="B154" s="24"/>
      <c r="C154" s="29"/>
      <c r="D154" s="29"/>
      <c r="E154" s="29"/>
      <c r="F154" s="29"/>
      <c r="G154" s="29"/>
      <c r="H154" s="25"/>
      <c r="I154" s="73"/>
      <c r="J154" s="29" t="e">
        <f t="shared" si="4"/>
        <v>#N/A</v>
      </c>
    </row>
    <row r="155" spans="1:10" ht="13.8" customHeight="1">
      <c r="A155" s="79" t="s">
        <v>101</v>
      </c>
      <c r="B155" s="24"/>
      <c r="C155" s="29"/>
      <c r="D155" s="29"/>
      <c r="E155" s="29"/>
      <c r="F155" s="29"/>
      <c r="G155" s="29"/>
      <c r="H155" s="25"/>
      <c r="I155" s="73"/>
      <c r="J155" s="29" t="e">
        <f t="shared" si="4"/>
        <v>#N/A</v>
      </c>
    </row>
    <row r="156" spans="1:10" ht="13.8" customHeight="1">
      <c r="A156" s="79" t="s">
        <v>101</v>
      </c>
      <c r="B156" s="24"/>
      <c r="C156" s="29"/>
      <c r="D156" s="29"/>
      <c r="E156" s="29"/>
      <c r="F156" s="29"/>
      <c r="G156" s="29"/>
      <c r="H156" s="25"/>
      <c r="I156" s="73"/>
      <c r="J156" s="29" t="e">
        <f t="shared" si="4"/>
        <v>#N/A</v>
      </c>
    </row>
    <row r="157" spans="1:10" ht="13.8" customHeight="1">
      <c r="A157" s="79" t="s">
        <v>101</v>
      </c>
      <c r="B157" s="24"/>
      <c r="C157" s="29"/>
      <c r="D157" s="29"/>
      <c r="E157" s="29"/>
      <c r="F157" s="29"/>
      <c r="G157" s="29"/>
      <c r="H157" s="25"/>
      <c r="I157" s="73"/>
      <c r="J157" s="29" t="e">
        <f t="shared" si="4"/>
        <v>#N/A</v>
      </c>
    </row>
    <row r="158" spans="1:10" ht="13.8" customHeight="1">
      <c r="A158" s="79" t="s">
        <v>101</v>
      </c>
      <c r="B158" s="24"/>
      <c r="C158" s="29"/>
      <c r="D158" s="29"/>
      <c r="E158" s="29"/>
      <c r="F158" s="29"/>
      <c r="G158" s="29"/>
      <c r="H158" s="25"/>
      <c r="I158" s="73"/>
      <c r="J158" s="29" t="e">
        <f t="shared" si="4"/>
        <v>#N/A</v>
      </c>
    </row>
    <row r="159" spans="1:10" ht="13.8" customHeight="1">
      <c r="A159" s="79" t="s">
        <v>101</v>
      </c>
      <c r="B159" s="24"/>
      <c r="C159" s="29"/>
      <c r="D159" s="29"/>
      <c r="E159" s="29"/>
      <c r="F159" s="29"/>
      <c r="G159" s="29"/>
      <c r="H159" s="25"/>
      <c r="I159" s="73"/>
      <c r="J159" s="29" t="e">
        <f t="shared" si="4"/>
        <v>#N/A</v>
      </c>
    </row>
    <row r="160" spans="1:10" ht="13.8" customHeight="1">
      <c r="A160" s="79" t="s">
        <v>101</v>
      </c>
      <c r="B160" s="24"/>
      <c r="C160" s="29"/>
      <c r="D160" s="29"/>
      <c r="E160" s="29"/>
      <c r="F160" s="29"/>
      <c r="G160" s="29"/>
      <c r="H160" s="25"/>
      <c r="I160" s="73"/>
      <c r="J160" s="29" t="e">
        <f t="shared" si="4"/>
        <v>#N/A</v>
      </c>
    </row>
    <row r="161" spans="1:10" ht="13.8" customHeight="1">
      <c r="A161" s="79" t="s">
        <v>101</v>
      </c>
      <c r="B161" s="24"/>
      <c r="C161" s="29"/>
      <c r="D161" s="29"/>
      <c r="E161" s="29"/>
      <c r="F161" s="29"/>
      <c r="G161" s="29"/>
      <c r="H161" s="25"/>
      <c r="I161" s="73"/>
      <c r="J161" s="29" t="e">
        <f t="shared" si="4"/>
        <v>#N/A</v>
      </c>
    </row>
    <row r="162" spans="1:10" ht="13.8" customHeight="1">
      <c r="A162" s="79" t="s">
        <v>101</v>
      </c>
      <c r="B162" s="24"/>
      <c r="C162" s="29"/>
      <c r="D162" s="29"/>
      <c r="E162" s="29"/>
      <c r="F162" s="29"/>
      <c r="G162" s="29"/>
      <c r="H162" s="25"/>
      <c r="I162" s="73"/>
      <c r="J162" s="29" t="e">
        <f t="shared" si="4"/>
        <v>#N/A</v>
      </c>
    </row>
    <row r="163" spans="1:10" ht="13.8" customHeight="1">
      <c r="A163" s="79" t="s">
        <v>101</v>
      </c>
      <c r="B163" s="24"/>
      <c r="C163" s="29"/>
      <c r="D163" s="29"/>
      <c r="E163" s="29"/>
      <c r="F163" s="29"/>
      <c r="G163" s="29"/>
      <c r="H163" s="25"/>
      <c r="I163" s="73"/>
      <c r="J163" s="29" t="e">
        <f t="shared" si="4"/>
        <v>#N/A</v>
      </c>
    </row>
    <row r="164" spans="1:10" ht="13.8" customHeight="1">
      <c r="A164" s="79" t="s">
        <v>101</v>
      </c>
      <c r="B164" s="24"/>
      <c r="C164" s="29"/>
      <c r="D164" s="29"/>
      <c r="E164" s="29"/>
      <c r="F164" s="29"/>
      <c r="G164" s="29"/>
      <c r="H164" s="25"/>
      <c r="I164" s="73"/>
      <c r="J164" s="29" t="e">
        <f t="shared" si="4"/>
        <v>#N/A</v>
      </c>
    </row>
    <row r="165" spans="1:10" ht="13.8" customHeight="1">
      <c r="A165" s="79" t="s">
        <v>101</v>
      </c>
      <c r="B165" s="24"/>
      <c r="C165" s="29"/>
      <c r="D165" s="29"/>
      <c r="E165" s="29"/>
      <c r="F165" s="29"/>
      <c r="G165" s="29"/>
      <c r="H165" s="25"/>
      <c r="I165" s="73"/>
      <c r="J165" s="29" t="e">
        <f t="shared" si="4"/>
        <v>#N/A</v>
      </c>
    </row>
    <row r="166" spans="1:10" ht="13.8" customHeight="1">
      <c r="A166" s="79" t="s">
        <v>101</v>
      </c>
      <c r="B166" s="24"/>
      <c r="C166" s="29"/>
      <c r="D166" s="29"/>
      <c r="E166" s="29"/>
      <c r="F166" s="29"/>
      <c r="G166" s="29"/>
      <c r="H166" s="25"/>
      <c r="I166" s="73"/>
      <c r="J166" s="29" t="e">
        <f t="shared" si="4"/>
        <v>#N/A</v>
      </c>
    </row>
    <row r="167" spans="1:10" ht="13.8" customHeight="1">
      <c r="A167" s="79" t="s">
        <v>101</v>
      </c>
      <c r="B167" s="24"/>
      <c r="C167" s="29"/>
      <c r="D167" s="29"/>
      <c r="E167" s="29"/>
      <c r="F167" s="29"/>
      <c r="G167" s="29"/>
      <c r="H167" s="25"/>
      <c r="I167" s="73"/>
      <c r="J167" s="29" t="e">
        <f t="shared" si="4"/>
        <v>#N/A</v>
      </c>
    </row>
    <row r="168" spans="1:10" ht="13.8" customHeight="1">
      <c r="A168" s="79" t="s">
        <v>101</v>
      </c>
      <c r="B168" s="24"/>
      <c r="C168" s="29"/>
      <c r="D168" s="29"/>
      <c r="E168" s="29"/>
      <c r="F168" s="29"/>
      <c r="G168" s="29"/>
      <c r="H168" s="25"/>
      <c r="I168" s="73"/>
      <c r="J168" s="29" t="e">
        <f t="shared" si="4"/>
        <v>#N/A</v>
      </c>
    </row>
    <row r="169" spans="1:10" ht="13.8" customHeight="1">
      <c r="A169" s="79" t="s">
        <v>101</v>
      </c>
      <c r="B169" s="24"/>
      <c r="C169" s="29"/>
      <c r="D169" s="29"/>
      <c r="E169" s="29"/>
      <c r="F169" s="29"/>
      <c r="G169" s="29"/>
      <c r="H169" s="25"/>
      <c r="I169" s="73"/>
      <c r="J169" s="29" t="e">
        <f t="shared" si="4"/>
        <v>#N/A</v>
      </c>
    </row>
    <row r="170" spans="1:10" ht="13.8" customHeight="1">
      <c r="A170" s="79" t="s">
        <v>101</v>
      </c>
      <c r="B170" s="24"/>
      <c r="C170" s="29"/>
      <c r="D170" s="29"/>
      <c r="E170" s="29"/>
      <c r="F170" s="29"/>
      <c r="G170" s="29"/>
      <c r="H170" s="25"/>
      <c r="I170" s="73"/>
      <c r="J170" s="29" t="e">
        <f t="shared" si="4"/>
        <v>#N/A</v>
      </c>
    </row>
    <row r="171" spans="1:10" ht="13.8" customHeight="1">
      <c r="A171" s="79" t="s">
        <v>101</v>
      </c>
      <c r="B171" s="24"/>
      <c r="C171" s="29"/>
      <c r="D171" s="29"/>
      <c r="E171" s="29"/>
      <c r="F171" s="29"/>
      <c r="G171" s="29"/>
      <c r="H171" s="25"/>
      <c r="I171" s="73"/>
      <c r="J171" s="29" t="e">
        <f t="shared" si="4"/>
        <v>#N/A</v>
      </c>
    </row>
    <row r="172" spans="1:10" ht="13.8" customHeight="1">
      <c r="A172" s="79" t="s">
        <v>101</v>
      </c>
      <c r="B172" s="24"/>
      <c r="C172" s="29"/>
      <c r="D172" s="29"/>
      <c r="E172" s="29"/>
      <c r="F172" s="29"/>
      <c r="G172" s="29"/>
      <c r="H172" s="25"/>
      <c r="I172" s="73"/>
      <c r="J172" s="29" t="e">
        <f t="shared" ref="J172:J203" si="5">VLOOKUP(H172,$A$19:$D$28,2,FALSE)</f>
        <v>#N/A</v>
      </c>
    </row>
    <row r="173" spans="1:10" ht="13.8" customHeight="1">
      <c r="A173" s="79" t="s">
        <v>101</v>
      </c>
      <c r="B173" s="24"/>
      <c r="C173" s="29"/>
      <c r="D173" s="29"/>
      <c r="E173" s="29"/>
      <c r="F173" s="29"/>
      <c r="G173" s="29"/>
      <c r="H173" s="25"/>
      <c r="I173" s="73"/>
      <c r="J173" s="29" t="e">
        <f t="shared" si="5"/>
        <v>#N/A</v>
      </c>
    </row>
    <row r="174" spans="1:10" ht="13.8" customHeight="1">
      <c r="A174" s="79" t="s">
        <v>101</v>
      </c>
      <c r="B174" s="24"/>
      <c r="C174" s="29"/>
      <c r="D174" s="29"/>
      <c r="E174" s="29"/>
      <c r="F174" s="29"/>
      <c r="G174" s="29"/>
      <c r="H174" s="25"/>
      <c r="I174" s="73"/>
      <c r="J174" s="29" t="e">
        <f t="shared" si="5"/>
        <v>#N/A</v>
      </c>
    </row>
    <row r="175" spans="1:10" ht="13.8" customHeight="1">
      <c r="A175" s="79" t="s">
        <v>101</v>
      </c>
      <c r="B175" s="24"/>
      <c r="C175" s="29"/>
      <c r="D175" s="29"/>
      <c r="E175" s="29"/>
      <c r="F175" s="29"/>
      <c r="G175" s="29"/>
      <c r="H175" s="25"/>
      <c r="I175" s="73"/>
      <c r="J175" s="29" t="e">
        <f t="shared" si="5"/>
        <v>#N/A</v>
      </c>
    </row>
    <row r="176" spans="1:10" ht="13.8" customHeight="1">
      <c r="A176" s="79" t="s">
        <v>101</v>
      </c>
      <c r="B176" s="24"/>
      <c r="C176" s="29"/>
      <c r="D176" s="29"/>
      <c r="E176" s="29"/>
      <c r="F176" s="29"/>
      <c r="G176" s="29"/>
      <c r="H176" s="25"/>
      <c r="I176" s="73"/>
      <c r="J176" s="29" t="e">
        <f t="shared" si="5"/>
        <v>#N/A</v>
      </c>
    </row>
    <row r="177" spans="1:10" ht="13.8" customHeight="1">
      <c r="A177" s="79" t="s">
        <v>101</v>
      </c>
      <c r="B177" s="24"/>
      <c r="C177" s="29"/>
      <c r="D177" s="29"/>
      <c r="E177" s="29"/>
      <c r="F177" s="29"/>
      <c r="G177" s="29"/>
      <c r="H177" s="25"/>
      <c r="I177" s="73"/>
      <c r="J177" s="29" t="e">
        <f t="shared" si="5"/>
        <v>#N/A</v>
      </c>
    </row>
    <row r="178" spans="1:10" ht="13.8" customHeight="1">
      <c r="A178" s="79" t="s">
        <v>101</v>
      </c>
      <c r="B178" s="24"/>
      <c r="C178" s="29"/>
      <c r="D178" s="29"/>
      <c r="E178" s="29"/>
      <c r="F178" s="29"/>
      <c r="G178" s="29"/>
      <c r="H178" s="25"/>
      <c r="I178" s="73"/>
      <c r="J178" s="29" t="e">
        <f t="shared" si="5"/>
        <v>#N/A</v>
      </c>
    </row>
    <row r="179" spans="1:10" ht="13.8" customHeight="1">
      <c r="A179" s="79" t="s">
        <v>101</v>
      </c>
      <c r="B179" s="24"/>
      <c r="C179" s="29"/>
      <c r="D179" s="29"/>
      <c r="E179" s="29"/>
      <c r="F179" s="29"/>
      <c r="G179" s="29"/>
      <c r="H179" s="25"/>
      <c r="I179" s="73"/>
      <c r="J179" s="29" t="e">
        <f t="shared" si="5"/>
        <v>#N/A</v>
      </c>
    </row>
    <row r="180" spans="1:10" ht="13.8" customHeight="1">
      <c r="A180" s="79" t="s">
        <v>101</v>
      </c>
      <c r="B180" s="24"/>
      <c r="C180" s="29"/>
      <c r="D180" s="29"/>
      <c r="E180" s="29"/>
      <c r="F180" s="29"/>
      <c r="G180" s="29"/>
      <c r="H180" s="25"/>
      <c r="I180" s="73"/>
      <c r="J180" s="29" t="e">
        <f t="shared" si="5"/>
        <v>#N/A</v>
      </c>
    </row>
    <row r="181" spans="1:10" ht="13.8" customHeight="1">
      <c r="A181" s="79" t="s">
        <v>101</v>
      </c>
      <c r="B181" s="24"/>
      <c r="C181" s="29"/>
      <c r="D181" s="29"/>
      <c r="E181" s="29"/>
      <c r="F181" s="29"/>
      <c r="G181" s="29"/>
      <c r="H181" s="25"/>
      <c r="I181" s="73"/>
      <c r="J181" s="29" t="e">
        <f t="shared" si="5"/>
        <v>#N/A</v>
      </c>
    </row>
    <row r="182" spans="1:10" ht="13.8" customHeight="1">
      <c r="A182" s="79" t="s">
        <v>101</v>
      </c>
      <c r="B182" s="24"/>
      <c r="C182" s="29"/>
      <c r="D182" s="29"/>
      <c r="E182" s="29"/>
      <c r="F182" s="29"/>
      <c r="G182" s="29"/>
      <c r="H182" s="25"/>
      <c r="I182" s="73"/>
      <c r="J182" s="29" t="e">
        <f t="shared" si="5"/>
        <v>#N/A</v>
      </c>
    </row>
    <row r="183" spans="1:10" ht="13.8" customHeight="1">
      <c r="A183" s="79" t="s">
        <v>101</v>
      </c>
      <c r="B183" s="24"/>
      <c r="C183" s="29"/>
      <c r="D183" s="29"/>
      <c r="E183" s="29"/>
      <c r="F183" s="29"/>
      <c r="G183" s="29"/>
      <c r="H183" s="25"/>
      <c r="I183" s="73"/>
      <c r="J183" s="29" t="e">
        <f t="shared" si="5"/>
        <v>#N/A</v>
      </c>
    </row>
    <row r="184" spans="1:10" ht="13.8" customHeight="1">
      <c r="A184" s="79" t="s">
        <v>101</v>
      </c>
      <c r="B184" s="24"/>
      <c r="C184" s="29"/>
      <c r="D184" s="29"/>
      <c r="E184" s="29"/>
      <c r="F184" s="29"/>
      <c r="G184" s="29"/>
      <c r="H184" s="25"/>
      <c r="I184" s="73"/>
      <c r="J184" s="29" t="e">
        <f t="shared" si="5"/>
        <v>#N/A</v>
      </c>
    </row>
    <row r="185" spans="1:10" ht="13.8" customHeight="1">
      <c r="A185" s="79" t="s">
        <v>101</v>
      </c>
      <c r="B185" s="24"/>
      <c r="C185" s="29"/>
      <c r="D185" s="29"/>
      <c r="E185" s="29"/>
      <c r="F185" s="29"/>
      <c r="G185" s="29"/>
      <c r="H185" s="25"/>
      <c r="I185" s="73"/>
      <c r="J185" s="29" t="e">
        <f t="shared" si="5"/>
        <v>#N/A</v>
      </c>
    </row>
    <row r="186" spans="1:10" ht="13.8" customHeight="1">
      <c r="A186" s="79" t="s">
        <v>101</v>
      </c>
      <c r="B186" s="24"/>
      <c r="C186" s="29"/>
      <c r="D186" s="29"/>
      <c r="E186" s="29"/>
      <c r="F186" s="29"/>
      <c r="G186" s="29"/>
      <c r="H186" s="25"/>
      <c r="I186" s="73"/>
      <c r="J186" s="29" t="e">
        <f t="shared" si="5"/>
        <v>#N/A</v>
      </c>
    </row>
    <row r="187" spans="1:10" ht="13.8" customHeight="1">
      <c r="A187" s="79" t="s">
        <v>101</v>
      </c>
      <c r="B187" s="24"/>
      <c r="C187" s="29"/>
      <c r="D187" s="29"/>
      <c r="E187" s="29"/>
      <c r="F187" s="29"/>
      <c r="G187" s="29"/>
      <c r="H187" s="25"/>
      <c r="I187" s="73"/>
      <c r="J187" s="29" t="e">
        <f t="shared" si="5"/>
        <v>#N/A</v>
      </c>
    </row>
    <row r="188" spans="1:10" ht="13.8" customHeight="1">
      <c r="A188" s="79" t="s">
        <v>101</v>
      </c>
      <c r="B188" s="24"/>
      <c r="C188" s="29"/>
      <c r="D188" s="29"/>
      <c r="E188" s="29"/>
      <c r="F188" s="29"/>
      <c r="G188" s="29"/>
      <c r="H188" s="25"/>
      <c r="I188" s="73"/>
      <c r="J188" s="29" t="e">
        <f t="shared" si="5"/>
        <v>#N/A</v>
      </c>
    </row>
    <row r="189" spans="1:10" ht="13.8" customHeight="1">
      <c r="A189" s="79" t="s">
        <v>101</v>
      </c>
      <c r="B189" s="24"/>
      <c r="C189" s="29"/>
      <c r="D189" s="29"/>
      <c r="E189" s="29"/>
      <c r="F189" s="29"/>
      <c r="G189" s="29"/>
      <c r="H189" s="25"/>
      <c r="I189" s="73"/>
      <c r="J189" s="29" t="e">
        <f t="shared" si="5"/>
        <v>#N/A</v>
      </c>
    </row>
    <row r="190" spans="1:10" ht="13.8" customHeight="1">
      <c r="A190" s="79" t="s">
        <v>101</v>
      </c>
      <c r="B190" s="24"/>
      <c r="C190" s="29"/>
      <c r="D190" s="29"/>
      <c r="E190" s="29"/>
      <c r="F190" s="29"/>
      <c r="G190" s="29"/>
      <c r="H190" s="25"/>
      <c r="I190" s="73"/>
      <c r="J190" s="29" t="e">
        <f t="shared" si="5"/>
        <v>#N/A</v>
      </c>
    </row>
    <row r="191" spans="1:10" ht="13.8" customHeight="1">
      <c r="A191" s="79" t="s">
        <v>101</v>
      </c>
      <c r="B191" s="24"/>
      <c r="C191" s="29"/>
      <c r="D191" s="29"/>
      <c r="E191" s="29"/>
      <c r="F191" s="29"/>
      <c r="G191" s="29"/>
      <c r="H191" s="25"/>
      <c r="I191" s="73"/>
      <c r="J191" s="29" t="e">
        <f t="shared" si="5"/>
        <v>#N/A</v>
      </c>
    </row>
    <row r="192" spans="1:10" ht="13.8" customHeight="1">
      <c r="A192" s="79" t="s">
        <v>101</v>
      </c>
      <c r="B192" s="24"/>
      <c r="C192" s="29"/>
      <c r="D192" s="29"/>
      <c r="E192" s="29"/>
      <c r="F192" s="29"/>
      <c r="G192" s="29"/>
      <c r="H192" s="25"/>
      <c r="I192" s="73"/>
      <c r="J192" s="29" t="e">
        <f t="shared" si="5"/>
        <v>#N/A</v>
      </c>
    </row>
    <row r="193" spans="1:10" ht="13.8" customHeight="1">
      <c r="A193" s="79" t="s">
        <v>101</v>
      </c>
      <c r="B193" s="24"/>
      <c r="C193" s="29"/>
      <c r="D193" s="29"/>
      <c r="E193" s="29"/>
      <c r="F193" s="29"/>
      <c r="G193" s="29"/>
      <c r="H193" s="25"/>
      <c r="I193" s="73"/>
      <c r="J193" s="29" t="e">
        <f t="shared" si="5"/>
        <v>#N/A</v>
      </c>
    </row>
    <row r="194" spans="1:10" ht="13.8" customHeight="1">
      <c r="A194" s="79" t="s">
        <v>101</v>
      </c>
      <c r="B194" s="24"/>
      <c r="C194" s="29"/>
      <c r="D194" s="29"/>
      <c r="E194" s="29"/>
      <c r="F194" s="29"/>
      <c r="G194" s="29"/>
      <c r="H194" s="25"/>
      <c r="I194" s="73"/>
      <c r="J194" s="29" t="e">
        <f t="shared" si="5"/>
        <v>#N/A</v>
      </c>
    </row>
    <row r="195" spans="1:10" ht="13.8" customHeight="1">
      <c r="A195" s="79" t="s">
        <v>101</v>
      </c>
      <c r="B195" s="24"/>
      <c r="C195" s="29"/>
      <c r="D195" s="29"/>
      <c r="E195" s="29"/>
      <c r="F195" s="29"/>
      <c r="G195" s="29"/>
      <c r="H195" s="25"/>
      <c r="I195" s="73"/>
      <c r="J195" s="29" t="e">
        <f t="shared" si="5"/>
        <v>#N/A</v>
      </c>
    </row>
    <row r="196" spans="1:10" ht="13.8" customHeight="1">
      <c r="A196" s="79" t="s">
        <v>101</v>
      </c>
      <c r="B196" s="24"/>
      <c r="C196" s="29"/>
      <c r="D196" s="29"/>
      <c r="E196" s="29"/>
      <c r="F196" s="29"/>
      <c r="G196" s="29"/>
      <c r="H196" s="25"/>
      <c r="I196" s="73"/>
      <c r="J196" s="29" t="e">
        <f t="shared" si="5"/>
        <v>#N/A</v>
      </c>
    </row>
    <row r="197" spans="1:10" ht="13.8" customHeight="1">
      <c r="A197" s="79" t="s">
        <v>101</v>
      </c>
      <c r="B197" s="24"/>
      <c r="C197" s="29"/>
      <c r="D197" s="29"/>
      <c r="E197" s="29"/>
      <c r="F197" s="29"/>
      <c r="G197" s="29"/>
      <c r="H197" s="25"/>
      <c r="I197" s="73"/>
      <c r="J197" s="29" t="e">
        <f t="shared" si="5"/>
        <v>#N/A</v>
      </c>
    </row>
    <row r="198" spans="1:10" ht="13.8" customHeight="1">
      <c r="A198" s="79" t="s">
        <v>101</v>
      </c>
      <c r="B198" s="24"/>
      <c r="C198" s="29"/>
      <c r="D198" s="29"/>
      <c r="E198" s="29"/>
      <c r="F198" s="29"/>
      <c r="G198" s="29"/>
      <c r="H198" s="25"/>
      <c r="I198" s="73"/>
      <c r="J198" s="29" t="e">
        <f t="shared" si="5"/>
        <v>#N/A</v>
      </c>
    </row>
    <row r="199" spans="1:10" ht="13.8" customHeight="1">
      <c r="A199" s="79" t="s">
        <v>101</v>
      </c>
      <c r="B199" s="24"/>
      <c r="C199" s="29"/>
      <c r="D199" s="29"/>
      <c r="E199" s="29"/>
      <c r="F199" s="29"/>
      <c r="G199" s="29"/>
      <c r="H199" s="25"/>
      <c r="I199" s="73"/>
      <c r="J199" s="29" t="e">
        <f t="shared" si="5"/>
        <v>#N/A</v>
      </c>
    </row>
    <row r="200" spans="1:10" ht="13.8" customHeight="1">
      <c r="A200" s="79" t="s">
        <v>101</v>
      </c>
      <c r="B200" s="24"/>
      <c r="C200" s="29"/>
      <c r="D200" s="29"/>
      <c r="E200" s="29"/>
      <c r="F200" s="29"/>
      <c r="G200" s="29"/>
      <c r="H200" s="25"/>
      <c r="I200" s="73"/>
      <c r="J200" s="29" t="e">
        <f t="shared" si="5"/>
        <v>#N/A</v>
      </c>
    </row>
    <row r="201" spans="1:10" ht="13.8" customHeight="1">
      <c r="A201" s="79" t="s">
        <v>101</v>
      </c>
      <c r="B201" s="24"/>
      <c r="C201" s="29"/>
      <c r="D201" s="29"/>
      <c r="E201" s="29"/>
      <c r="F201" s="29"/>
      <c r="G201" s="29"/>
      <c r="H201" s="25"/>
      <c r="I201" s="73"/>
      <c r="J201" s="29" t="e">
        <f t="shared" si="5"/>
        <v>#N/A</v>
      </c>
    </row>
    <row r="202" spans="1:10" ht="13.8" customHeight="1">
      <c r="A202" s="79" t="s">
        <v>101</v>
      </c>
      <c r="B202" s="24"/>
      <c r="C202" s="29"/>
      <c r="D202" s="29"/>
      <c r="E202" s="29"/>
      <c r="F202" s="29"/>
      <c r="G202" s="29"/>
      <c r="H202" s="25"/>
      <c r="I202" s="73"/>
      <c r="J202" s="29" t="e">
        <f t="shared" si="5"/>
        <v>#N/A</v>
      </c>
    </row>
    <row r="203" spans="1:10" ht="13.8" customHeight="1">
      <c r="A203" s="79" t="s">
        <v>101</v>
      </c>
      <c r="B203" s="24"/>
      <c r="C203" s="29"/>
      <c r="D203" s="29"/>
      <c r="E203" s="29"/>
      <c r="F203" s="29"/>
      <c r="G203" s="29"/>
      <c r="H203" s="25"/>
      <c r="I203" s="73"/>
      <c r="J203" s="29" t="e">
        <f t="shared" si="5"/>
        <v>#N/A</v>
      </c>
    </row>
    <row r="204" spans="1:10" ht="13.8" customHeight="1">
      <c r="A204" s="79" t="s">
        <v>101</v>
      </c>
      <c r="B204" s="24"/>
      <c r="C204" s="29"/>
      <c r="D204" s="29"/>
      <c r="E204" s="29"/>
      <c r="F204" s="29"/>
      <c r="G204" s="29"/>
      <c r="H204" s="25"/>
      <c r="I204" s="73"/>
      <c r="J204" s="29" t="e">
        <f t="shared" ref="J204:J236" si="6">VLOOKUP(H204,$A$19:$D$28,2,FALSE)</f>
        <v>#N/A</v>
      </c>
    </row>
    <row r="205" spans="1:10" ht="13.8" customHeight="1">
      <c r="A205" s="79" t="s">
        <v>101</v>
      </c>
      <c r="B205" s="24"/>
      <c r="C205" s="29"/>
      <c r="D205" s="29"/>
      <c r="E205" s="29"/>
      <c r="F205" s="29"/>
      <c r="G205" s="29"/>
      <c r="H205" s="25"/>
      <c r="I205" s="73"/>
      <c r="J205" s="29" t="e">
        <f t="shared" si="6"/>
        <v>#N/A</v>
      </c>
    </row>
    <row r="206" spans="1:10" ht="13.8" customHeight="1">
      <c r="A206" s="79" t="s">
        <v>101</v>
      </c>
      <c r="B206" s="24"/>
      <c r="C206" s="29"/>
      <c r="D206" s="29"/>
      <c r="E206" s="29"/>
      <c r="F206" s="29"/>
      <c r="G206" s="29"/>
      <c r="H206" s="25"/>
      <c r="I206" s="73"/>
      <c r="J206" s="29" t="e">
        <f t="shared" si="6"/>
        <v>#N/A</v>
      </c>
    </row>
    <row r="207" spans="1:10" ht="13.8" customHeight="1">
      <c r="A207" s="79" t="s">
        <v>101</v>
      </c>
      <c r="B207" s="24"/>
      <c r="C207" s="29"/>
      <c r="D207" s="29"/>
      <c r="E207" s="29"/>
      <c r="F207" s="29"/>
      <c r="G207" s="29"/>
      <c r="H207" s="25"/>
      <c r="I207" s="73"/>
      <c r="J207" s="29" t="e">
        <f t="shared" si="6"/>
        <v>#N/A</v>
      </c>
    </row>
    <row r="208" spans="1:10" ht="13.8" customHeight="1">
      <c r="A208" s="79" t="s">
        <v>101</v>
      </c>
      <c r="B208" s="24"/>
      <c r="C208" s="29"/>
      <c r="D208" s="29"/>
      <c r="E208" s="29"/>
      <c r="F208" s="29"/>
      <c r="G208" s="29"/>
      <c r="H208" s="25"/>
      <c r="I208" s="73"/>
      <c r="J208" s="29" t="e">
        <f t="shared" si="6"/>
        <v>#N/A</v>
      </c>
    </row>
    <row r="209" spans="1:10" ht="13.8" customHeight="1">
      <c r="A209" s="79" t="s">
        <v>101</v>
      </c>
      <c r="B209" s="24"/>
      <c r="C209" s="29"/>
      <c r="D209" s="29"/>
      <c r="E209" s="29"/>
      <c r="F209" s="29"/>
      <c r="G209" s="29"/>
      <c r="H209" s="25"/>
      <c r="I209" s="73"/>
      <c r="J209" s="29" t="e">
        <f t="shared" si="6"/>
        <v>#N/A</v>
      </c>
    </row>
    <row r="210" spans="1:10" ht="13.8" customHeight="1">
      <c r="A210" s="79" t="s">
        <v>101</v>
      </c>
      <c r="B210" s="24"/>
      <c r="C210" s="29"/>
      <c r="D210" s="29"/>
      <c r="E210" s="29"/>
      <c r="F210" s="29"/>
      <c r="G210" s="29"/>
      <c r="H210" s="25"/>
      <c r="I210" s="73"/>
      <c r="J210" s="29" t="e">
        <f t="shared" si="6"/>
        <v>#N/A</v>
      </c>
    </row>
    <row r="211" spans="1:10" ht="13.8" customHeight="1">
      <c r="A211" s="79" t="s">
        <v>101</v>
      </c>
      <c r="B211" s="24"/>
      <c r="C211" s="29"/>
      <c r="D211" s="29"/>
      <c r="E211" s="29"/>
      <c r="F211" s="29"/>
      <c r="G211" s="29"/>
      <c r="H211" s="25"/>
      <c r="I211" s="73"/>
      <c r="J211" s="29" t="e">
        <f t="shared" si="6"/>
        <v>#N/A</v>
      </c>
    </row>
    <row r="212" spans="1:10" ht="13.8" customHeight="1">
      <c r="A212" s="79" t="s">
        <v>101</v>
      </c>
      <c r="B212" s="24"/>
      <c r="C212" s="29"/>
      <c r="D212" s="29"/>
      <c r="E212" s="29"/>
      <c r="F212" s="29"/>
      <c r="G212" s="29"/>
      <c r="H212" s="25"/>
      <c r="I212" s="73"/>
      <c r="J212" s="29" t="e">
        <f t="shared" si="6"/>
        <v>#N/A</v>
      </c>
    </row>
    <row r="213" spans="1:10" ht="13.8" customHeight="1">
      <c r="A213" s="79" t="s">
        <v>101</v>
      </c>
      <c r="B213" s="24"/>
      <c r="C213" s="29"/>
      <c r="D213" s="29"/>
      <c r="E213" s="29"/>
      <c r="F213" s="29"/>
      <c r="G213" s="29"/>
      <c r="H213" s="25"/>
      <c r="I213" s="73"/>
      <c r="J213" s="29" t="e">
        <f t="shared" si="6"/>
        <v>#N/A</v>
      </c>
    </row>
    <row r="214" spans="1:10" ht="13.8" customHeight="1">
      <c r="A214" s="79" t="s">
        <v>101</v>
      </c>
      <c r="B214" s="24"/>
      <c r="C214" s="29"/>
      <c r="D214" s="29"/>
      <c r="E214" s="29"/>
      <c r="F214" s="29"/>
      <c r="G214" s="29"/>
      <c r="H214" s="25"/>
      <c r="I214" s="73"/>
      <c r="J214" s="29" t="e">
        <f t="shared" si="6"/>
        <v>#N/A</v>
      </c>
    </row>
    <row r="215" spans="1:10" ht="13.8" customHeight="1">
      <c r="A215" s="79" t="s">
        <v>101</v>
      </c>
      <c r="B215" s="24"/>
      <c r="C215" s="29"/>
      <c r="D215" s="29"/>
      <c r="E215" s="29"/>
      <c r="F215" s="29"/>
      <c r="G215" s="29"/>
      <c r="H215" s="25"/>
      <c r="I215" s="73"/>
      <c r="J215" s="29" t="e">
        <f t="shared" si="6"/>
        <v>#N/A</v>
      </c>
    </row>
    <row r="216" spans="1:10" ht="13.8" customHeight="1">
      <c r="A216" s="79" t="s">
        <v>101</v>
      </c>
      <c r="B216" s="24"/>
      <c r="C216" s="29"/>
      <c r="D216" s="29"/>
      <c r="E216" s="29"/>
      <c r="F216" s="29"/>
      <c r="G216" s="29"/>
      <c r="H216" s="25"/>
      <c r="I216" s="73"/>
      <c r="J216" s="29" t="e">
        <f t="shared" si="6"/>
        <v>#N/A</v>
      </c>
    </row>
    <row r="217" spans="1:10" ht="13.8" customHeight="1">
      <c r="A217" s="79" t="s">
        <v>101</v>
      </c>
      <c r="B217" s="24"/>
      <c r="C217" s="29"/>
      <c r="D217" s="29"/>
      <c r="E217" s="29"/>
      <c r="F217" s="29"/>
      <c r="G217" s="29"/>
      <c r="H217" s="25"/>
      <c r="I217" s="73"/>
      <c r="J217" s="29" t="e">
        <f t="shared" si="6"/>
        <v>#N/A</v>
      </c>
    </row>
    <row r="218" spans="1:10" ht="13.8" customHeight="1">
      <c r="A218" s="79" t="s">
        <v>101</v>
      </c>
      <c r="B218" s="24"/>
      <c r="C218" s="29"/>
      <c r="D218" s="29"/>
      <c r="E218" s="29"/>
      <c r="F218" s="29"/>
      <c r="G218" s="29"/>
      <c r="H218" s="25"/>
      <c r="I218" s="73"/>
      <c r="J218" s="29" t="e">
        <f t="shared" si="6"/>
        <v>#N/A</v>
      </c>
    </row>
    <row r="219" spans="1:10" ht="13.8" customHeight="1">
      <c r="A219" s="79" t="s">
        <v>101</v>
      </c>
      <c r="B219" s="24"/>
      <c r="C219" s="29"/>
      <c r="D219" s="29"/>
      <c r="E219" s="29"/>
      <c r="F219" s="29"/>
      <c r="G219" s="29"/>
      <c r="H219" s="25"/>
      <c r="I219" s="73"/>
      <c r="J219" s="29" t="e">
        <f t="shared" si="6"/>
        <v>#N/A</v>
      </c>
    </row>
    <row r="220" spans="1:10" ht="13.8" customHeight="1">
      <c r="A220" s="79" t="s">
        <v>101</v>
      </c>
      <c r="B220" s="24"/>
      <c r="C220" s="29"/>
      <c r="D220" s="29"/>
      <c r="E220" s="29"/>
      <c r="F220" s="29"/>
      <c r="G220" s="29"/>
      <c r="H220" s="25"/>
      <c r="I220" s="73"/>
      <c r="J220" s="29" t="e">
        <f t="shared" si="6"/>
        <v>#N/A</v>
      </c>
    </row>
    <row r="221" spans="1:10" ht="13.8" customHeight="1">
      <c r="A221" s="79" t="s">
        <v>101</v>
      </c>
      <c r="B221" s="24"/>
      <c r="C221" s="29"/>
      <c r="D221" s="29"/>
      <c r="E221" s="29"/>
      <c r="F221" s="29"/>
      <c r="G221" s="29"/>
      <c r="H221" s="25"/>
      <c r="I221" s="73"/>
      <c r="J221" s="29" t="e">
        <f t="shared" si="6"/>
        <v>#N/A</v>
      </c>
    </row>
    <row r="222" spans="1:10" ht="13.8" customHeight="1">
      <c r="A222" s="79" t="s">
        <v>101</v>
      </c>
      <c r="B222" s="24"/>
      <c r="C222" s="29"/>
      <c r="D222" s="29"/>
      <c r="E222" s="29"/>
      <c r="F222" s="29"/>
      <c r="G222" s="29"/>
      <c r="H222" s="25"/>
      <c r="I222" s="73"/>
      <c r="J222" s="29" t="e">
        <f t="shared" si="6"/>
        <v>#N/A</v>
      </c>
    </row>
    <row r="223" spans="1:10" ht="13.8" customHeight="1">
      <c r="A223" s="79" t="s">
        <v>101</v>
      </c>
      <c r="B223" s="24"/>
      <c r="C223" s="29"/>
      <c r="D223" s="29"/>
      <c r="E223" s="29"/>
      <c r="F223" s="29"/>
      <c r="G223" s="29"/>
      <c r="H223" s="25"/>
      <c r="I223" s="73"/>
      <c r="J223" s="29" t="e">
        <f t="shared" si="6"/>
        <v>#N/A</v>
      </c>
    </row>
    <row r="224" spans="1:10" ht="13.8" customHeight="1">
      <c r="A224" s="79" t="s">
        <v>101</v>
      </c>
      <c r="B224" s="24"/>
      <c r="C224" s="29"/>
      <c r="D224" s="29"/>
      <c r="E224" s="29"/>
      <c r="F224" s="29"/>
      <c r="G224" s="29"/>
      <c r="H224" s="25"/>
      <c r="I224" s="73"/>
      <c r="J224" s="29" t="e">
        <f t="shared" si="6"/>
        <v>#N/A</v>
      </c>
    </row>
    <row r="225" spans="1:10" ht="13.8" customHeight="1">
      <c r="A225" s="79" t="s">
        <v>101</v>
      </c>
      <c r="B225" s="24"/>
      <c r="C225" s="29"/>
      <c r="D225" s="29"/>
      <c r="E225" s="29"/>
      <c r="F225" s="29"/>
      <c r="G225" s="29"/>
      <c r="H225" s="25"/>
      <c r="I225" s="73"/>
      <c r="J225" s="29" t="e">
        <f t="shared" si="6"/>
        <v>#N/A</v>
      </c>
    </row>
    <row r="226" spans="1:10" ht="13.8" customHeight="1">
      <c r="A226" s="79" t="s">
        <v>101</v>
      </c>
      <c r="B226" s="24"/>
      <c r="C226" s="29"/>
      <c r="D226" s="29"/>
      <c r="E226" s="29"/>
      <c r="F226" s="29"/>
      <c r="G226" s="29"/>
      <c r="H226" s="25"/>
      <c r="I226" s="73"/>
      <c r="J226" s="29" t="e">
        <f t="shared" si="6"/>
        <v>#N/A</v>
      </c>
    </row>
    <row r="227" spans="1:10" ht="13.8" customHeight="1">
      <c r="A227" s="79" t="s">
        <v>101</v>
      </c>
      <c r="B227" s="24"/>
      <c r="C227" s="29"/>
      <c r="D227" s="29"/>
      <c r="E227" s="29"/>
      <c r="F227" s="29"/>
      <c r="G227" s="29"/>
      <c r="H227" s="25"/>
      <c r="I227" s="73"/>
      <c r="J227" s="29" t="e">
        <f t="shared" si="6"/>
        <v>#N/A</v>
      </c>
    </row>
    <row r="228" spans="1:10" ht="13.8" customHeight="1">
      <c r="A228" s="79" t="s">
        <v>101</v>
      </c>
      <c r="B228" s="24"/>
      <c r="C228" s="29"/>
      <c r="D228" s="29"/>
      <c r="E228" s="29"/>
      <c r="F228" s="29"/>
      <c r="G228" s="29"/>
      <c r="H228" s="25"/>
      <c r="I228" s="73"/>
      <c r="J228" s="29" t="e">
        <f t="shared" si="6"/>
        <v>#N/A</v>
      </c>
    </row>
    <row r="229" spans="1:10" ht="13.8" customHeight="1">
      <c r="A229" s="79" t="s">
        <v>101</v>
      </c>
      <c r="B229" s="24"/>
      <c r="C229" s="29"/>
      <c r="D229" s="29"/>
      <c r="E229" s="29"/>
      <c r="F229" s="29"/>
      <c r="G229" s="29"/>
      <c r="H229" s="25"/>
      <c r="I229" s="73"/>
      <c r="J229" s="29" t="e">
        <f t="shared" si="6"/>
        <v>#N/A</v>
      </c>
    </row>
    <row r="230" spans="1:10" ht="13.8" customHeight="1">
      <c r="A230" s="79" t="s">
        <v>101</v>
      </c>
      <c r="B230" s="24"/>
      <c r="C230" s="29"/>
      <c r="D230" s="29"/>
      <c r="E230" s="29"/>
      <c r="F230" s="29"/>
      <c r="G230" s="29"/>
      <c r="H230" s="25"/>
      <c r="I230" s="73"/>
      <c r="J230" s="29" t="e">
        <f t="shared" si="6"/>
        <v>#N/A</v>
      </c>
    </row>
    <row r="231" spans="1:10" ht="13.8" customHeight="1">
      <c r="A231" s="79" t="s">
        <v>101</v>
      </c>
      <c r="B231" s="24"/>
      <c r="C231" s="29"/>
      <c r="D231" s="29"/>
      <c r="E231" s="29"/>
      <c r="F231" s="29"/>
      <c r="G231" s="29"/>
      <c r="H231" s="25"/>
      <c r="I231" s="73"/>
      <c r="J231" s="29" t="e">
        <f t="shared" si="6"/>
        <v>#N/A</v>
      </c>
    </row>
    <row r="232" spans="1:10" ht="13.8" customHeight="1">
      <c r="A232" s="79" t="s">
        <v>101</v>
      </c>
      <c r="B232" s="24"/>
      <c r="C232" s="29"/>
      <c r="D232" s="29"/>
      <c r="E232" s="29"/>
      <c r="F232" s="29"/>
      <c r="G232" s="29"/>
      <c r="H232" s="25"/>
      <c r="I232" s="73"/>
      <c r="J232" s="29" t="e">
        <f t="shared" si="6"/>
        <v>#N/A</v>
      </c>
    </row>
    <row r="233" spans="1:10" ht="13.8" customHeight="1">
      <c r="A233" s="79" t="s">
        <v>101</v>
      </c>
      <c r="B233" s="24"/>
      <c r="C233" s="29"/>
      <c r="D233" s="29"/>
      <c r="E233" s="29"/>
      <c r="F233" s="29"/>
      <c r="G233" s="29"/>
      <c r="H233" s="25"/>
      <c r="I233" s="73"/>
      <c r="J233" s="29" t="e">
        <f t="shared" si="6"/>
        <v>#N/A</v>
      </c>
    </row>
    <row r="234" spans="1:10" ht="13.8" customHeight="1">
      <c r="A234" s="79" t="s">
        <v>101</v>
      </c>
      <c r="B234" s="24"/>
      <c r="C234" s="29"/>
      <c r="D234" s="29"/>
      <c r="E234" s="29"/>
      <c r="F234" s="29"/>
      <c r="G234" s="29"/>
      <c r="H234" s="25"/>
      <c r="I234" s="73"/>
      <c r="J234" s="29" t="e">
        <f t="shared" si="6"/>
        <v>#N/A</v>
      </c>
    </row>
    <row r="235" spans="1:10" ht="13.8" customHeight="1">
      <c r="A235" s="79" t="s">
        <v>101</v>
      </c>
      <c r="B235" s="24"/>
      <c r="C235" s="29"/>
      <c r="D235" s="29"/>
      <c r="E235" s="29"/>
      <c r="F235" s="29"/>
      <c r="G235" s="29"/>
      <c r="H235" s="25"/>
      <c r="I235" s="73"/>
      <c r="J235" s="29" t="e">
        <f t="shared" si="6"/>
        <v>#N/A</v>
      </c>
    </row>
    <row r="236" spans="1:10" ht="13.8" customHeight="1">
      <c r="A236" s="79" t="s">
        <v>101</v>
      </c>
      <c r="B236" s="24"/>
      <c r="C236" s="29"/>
      <c r="D236" s="29"/>
      <c r="E236" s="29"/>
      <c r="F236" s="29"/>
      <c r="G236" s="29"/>
      <c r="H236" s="25"/>
      <c r="I236" s="73"/>
      <c r="J236" s="29" t="e">
        <f t="shared" si="6"/>
        <v>#N/A</v>
      </c>
    </row>
  </sheetData>
  <mergeCells count="21">
    <mergeCell ref="E18:H18"/>
    <mergeCell ref="A7:H7"/>
    <mergeCell ref="E12:H12"/>
    <mergeCell ref="A16:H16"/>
    <mergeCell ref="E21:H21"/>
    <mergeCell ref="A41:H41"/>
    <mergeCell ref="E24:H24"/>
    <mergeCell ref="E17:H17"/>
    <mergeCell ref="E23:H23"/>
    <mergeCell ref="E8:H8"/>
    <mergeCell ref="E20:H20"/>
    <mergeCell ref="E19:H19"/>
    <mergeCell ref="E10:H10"/>
    <mergeCell ref="E28:H28"/>
    <mergeCell ref="E9:H9"/>
    <mergeCell ref="E11:H11"/>
    <mergeCell ref="E27:H27"/>
    <mergeCell ref="A34:H34"/>
    <mergeCell ref="E26:H26"/>
    <mergeCell ref="E25:H25"/>
    <mergeCell ref="E22:H22"/>
  </mergeCells>
  <conditionalFormatting sqref="B44:C236 H44:H236">
    <cfRule type="containsBlanks" dxfId="5" priority="3">
      <formula>LEN(TRIM(B44))=0</formula>
    </cfRule>
  </conditionalFormatting>
  <conditionalFormatting sqref="E11:E12">
    <cfRule type="containsBlanks" dxfId="4" priority="2">
      <formula>LEN(TRIM(E11))=0</formula>
    </cfRule>
  </conditionalFormatting>
  <conditionalFormatting sqref="E19:E28">
    <cfRule type="containsBlanks" dxfId="3" priority="1">
      <formula>LEN(TRIM(E19))=0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Y1000"/>
  <sheetViews>
    <sheetView zoomScale="90" zoomScaleNormal="90" workbookViewId="0">
      <pane ySplit="1" topLeftCell="A2" activePane="bottomLeft" state="frozen"/>
      <selection pane="bottomLeft"/>
    </sheetView>
  </sheetViews>
  <sheetFormatPr defaultColWidth="8.5546875" defaultRowHeight="13.8"/>
  <cols>
    <col min="1" max="1" width="11.77734375" style="94" customWidth="1"/>
    <col min="2" max="2" width="15.21875" style="94" customWidth="1"/>
    <col min="3" max="3" width="13.5546875" style="94" customWidth="1"/>
    <col min="4" max="4" width="14.21875" style="94" customWidth="1"/>
    <col min="5" max="5" width="11.44140625" style="94" customWidth="1"/>
    <col min="6" max="6" width="10.5546875" style="94" customWidth="1"/>
    <col min="7" max="7" width="11.44140625" style="94" customWidth="1"/>
    <col min="8" max="8" width="10.44140625" style="94" customWidth="1"/>
    <col min="9" max="9" width="12.5546875" style="94" customWidth="1"/>
    <col min="10" max="10" width="8.5546875" style="94" customWidth="1"/>
    <col min="11" max="11" width="8.44140625" style="94" customWidth="1"/>
    <col min="12" max="12" width="10.21875" style="94" customWidth="1"/>
    <col min="13" max="13" width="10.5546875" style="94" customWidth="1"/>
    <col min="14" max="14" width="11.21875" style="94" customWidth="1"/>
    <col min="15" max="15" width="10.21875" style="94" customWidth="1"/>
    <col min="16" max="16" width="21.77734375" style="94" customWidth="1"/>
    <col min="17" max="17" width="18.44140625" style="94" customWidth="1"/>
    <col min="18" max="18" width="8.5546875" style="94" customWidth="1"/>
    <col min="19" max="19" width="11.44140625" style="94" customWidth="1"/>
    <col min="20" max="20" width="8.5546875" style="94" customWidth="1"/>
    <col min="21" max="21" width="9.5546875" style="94" customWidth="1"/>
    <col min="22" max="22" width="11.5546875" style="94" customWidth="1"/>
    <col min="23" max="23" width="11.21875" style="94" customWidth="1"/>
    <col min="24" max="24" width="11.5546875" style="94" customWidth="1"/>
    <col min="25" max="25" width="10.5546875" style="94" customWidth="1"/>
    <col min="26" max="26" width="8.5546875" style="94" customWidth="1"/>
    <col min="27" max="16384" width="8.5546875" style="94"/>
  </cols>
  <sheetData>
    <row r="1" spans="1:25" s="92" customFormat="1" ht="84" customHeight="1">
      <c r="A1" s="20" t="s">
        <v>291</v>
      </c>
      <c r="B1" s="20" t="s">
        <v>292</v>
      </c>
      <c r="C1" s="20" t="s">
        <v>293</v>
      </c>
      <c r="D1" s="20" t="s">
        <v>294</v>
      </c>
      <c r="E1" s="20" t="s">
        <v>295</v>
      </c>
      <c r="F1" s="20" t="s">
        <v>128</v>
      </c>
      <c r="G1" s="20" t="s">
        <v>296</v>
      </c>
      <c r="H1" s="20" t="s">
        <v>297</v>
      </c>
      <c r="I1" s="20" t="s">
        <v>135</v>
      </c>
      <c r="J1" s="20" t="s">
        <v>138</v>
      </c>
      <c r="K1" s="20" t="s">
        <v>298</v>
      </c>
      <c r="L1" s="20" t="s">
        <v>299</v>
      </c>
      <c r="M1" s="20" t="s">
        <v>300</v>
      </c>
      <c r="N1" s="20" t="s">
        <v>301</v>
      </c>
      <c r="O1" s="20" t="s">
        <v>302</v>
      </c>
      <c r="P1" s="20" t="s">
        <v>303</v>
      </c>
      <c r="Q1" s="20" t="s">
        <v>126</v>
      </c>
      <c r="R1" s="20" t="s">
        <v>304</v>
      </c>
      <c r="S1" s="20" t="s">
        <v>305</v>
      </c>
      <c r="T1" s="20" t="s">
        <v>306</v>
      </c>
      <c r="U1" s="20" t="s">
        <v>307</v>
      </c>
      <c r="V1" s="20" t="s">
        <v>308</v>
      </c>
      <c r="W1" s="20" t="s">
        <v>309</v>
      </c>
      <c r="X1" s="20" t="s">
        <v>310</v>
      </c>
      <c r="Y1" s="20" t="s">
        <v>311</v>
      </c>
    </row>
    <row r="2" spans="1:25" s="93" customFormat="1">
      <c r="D2" s="93" t="str">
        <f t="shared" ref="D2:D65" si="0">IF(A2&lt;&gt;"","G/L Account","")</f>
        <v/>
      </c>
      <c r="S2" s="93" t="str">
        <f t="shared" ref="S2:S65" si="1">IF(A2&lt;&gt;"","AWARD","")</f>
        <v/>
      </c>
      <c r="V2" s="93" t="str">
        <f t="shared" ref="V2:V65" si="2">IF(A2&lt;&gt;"","G/L Account","")</f>
        <v/>
      </c>
    </row>
    <row r="3" spans="1:25" s="93" customFormat="1">
      <c r="D3" s="93" t="str">
        <f t="shared" si="0"/>
        <v/>
      </c>
      <c r="S3" s="93" t="str">
        <f t="shared" si="1"/>
        <v/>
      </c>
      <c r="V3" s="93" t="str">
        <f t="shared" si="2"/>
        <v/>
      </c>
    </row>
    <row r="4" spans="1:25" s="93" customFormat="1">
      <c r="D4" s="93" t="str">
        <f t="shared" si="0"/>
        <v/>
      </c>
      <c r="S4" s="93" t="str">
        <f t="shared" si="1"/>
        <v/>
      </c>
      <c r="V4" s="93" t="str">
        <f t="shared" si="2"/>
        <v/>
      </c>
    </row>
    <row r="5" spans="1:25" s="93" customFormat="1">
      <c r="D5" s="93" t="str">
        <f t="shared" si="0"/>
        <v/>
      </c>
      <c r="S5" s="93" t="str">
        <f t="shared" si="1"/>
        <v/>
      </c>
      <c r="V5" s="93" t="str">
        <f t="shared" si="2"/>
        <v/>
      </c>
    </row>
    <row r="6" spans="1:25" s="93" customFormat="1">
      <c r="D6" s="93" t="str">
        <f t="shared" si="0"/>
        <v/>
      </c>
      <c r="S6" s="93" t="str">
        <f t="shared" si="1"/>
        <v/>
      </c>
      <c r="V6" s="93" t="str">
        <f t="shared" si="2"/>
        <v/>
      </c>
    </row>
    <row r="7" spans="1:25" s="93" customFormat="1">
      <c r="D7" s="93" t="str">
        <f t="shared" si="0"/>
        <v/>
      </c>
      <c r="S7" s="93" t="str">
        <f t="shared" si="1"/>
        <v/>
      </c>
      <c r="V7" s="93" t="str">
        <f t="shared" si="2"/>
        <v/>
      </c>
    </row>
    <row r="8" spans="1:25" s="93" customFormat="1">
      <c r="D8" s="93" t="str">
        <f t="shared" si="0"/>
        <v/>
      </c>
      <c r="S8" s="93" t="str">
        <f t="shared" si="1"/>
        <v/>
      </c>
      <c r="V8" s="93" t="str">
        <f t="shared" si="2"/>
        <v/>
      </c>
    </row>
    <row r="9" spans="1:25" s="93" customFormat="1">
      <c r="D9" s="93" t="str">
        <f t="shared" si="0"/>
        <v/>
      </c>
      <c r="S9" s="93" t="str">
        <f t="shared" si="1"/>
        <v/>
      </c>
      <c r="V9" s="93" t="str">
        <f t="shared" si="2"/>
        <v/>
      </c>
    </row>
    <row r="10" spans="1:25" s="93" customFormat="1">
      <c r="D10" s="93" t="str">
        <f t="shared" si="0"/>
        <v/>
      </c>
      <c r="S10" s="93" t="str">
        <f t="shared" si="1"/>
        <v/>
      </c>
      <c r="V10" s="93" t="str">
        <f t="shared" si="2"/>
        <v/>
      </c>
    </row>
    <row r="11" spans="1:25" s="93" customFormat="1">
      <c r="D11" s="93" t="str">
        <f t="shared" si="0"/>
        <v/>
      </c>
      <c r="S11" s="93" t="str">
        <f t="shared" si="1"/>
        <v/>
      </c>
      <c r="V11" s="93" t="str">
        <f t="shared" si="2"/>
        <v/>
      </c>
    </row>
    <row r="12" spans="1:25" s="93" customFormat="1">
      <c r="D12" s="93" t="str">
        <f t="shared" si="0"/>
        <v/>
      </c>
      <c r="S12" s="93" t="str">
        <f t="shared" si="1"/>
        <v/>
      </c>
      <c r="V12" s="93" t="str">
        <f t="shared" si="2"/>
        <v/>
      </c>
    </row>
    <row r="13" spans="1:25" s="93" customFormat="1">
      <c r="D13" s="93" t="str">
        <f t="shared" si="0"/>
        <v/>
      </c>
      <c r="S13" s="93" t="str">
        <f t="shared" si="1"/>
        <v/>
      </c>
      <c r="V13" s="93" t="str">
        <f t="shared" si="2"/>
        <v/>
      </c>
    </row>
    <row r="14" spans="1:25" s="93" customFormat="1">
      <c r="D14" s="93" t="str">
        <f t="shared" si="0"/>
        <v/>
      </c>
      <c r="S14" s="93" t="str">
        <f t="shared" si="1"/>
        <v/>
      </c>
      <c r="V14" s="93" t="str">
        <f t="shared" si="2"/>
        <v/>
      </c>
    </row>
    <row r="15" spans="1:25" s="93" customFormat="1">
      <c r="D15" s="93" t="str">
        <f t="shared" si="0"/>
        <v/>
      </c>
      <c r="S15" s="93" t="str">
        <f t="shared" si="1"/>
        <v/>
      </c>
      <c r="V15" s="93" t="str">
        <f t="shared" si="2"/>
        <v/>
      </c>
    </row>
    <row r="16" spans="1:25" s="93" customFormat="1">
      <c r="D16" s="93" t="str">
        <f t="shared" si="0"/>
        <v/>
      </c>
      <c r="S16" s="93" t="str">
        <f t="shared" si="1"/>
        <v/>
      </c>
      <c r="V16" s="93" t="str">
        <f t="shared" si="2"/>
        <v/>
      </c>
    </row>
    <row r="17" spans="4:22" s="93" customFormat="1">
      <c r="D17" s="93" t="str">
        <f t="shared" si="0"/>
        <v/>
      </c>
      <c r="S17" s="93" t="str">
        <f t="shared" si="1"/>
        <v/>
      </c>
      <c r="V17" s="93" t="str">
        <f t="shared" si="2"/>
        <v/>
      </c>
    </row>
    <row r="18" spans="4:22" s="93" customFormat="1">
      <c r="D18" s="93" t="str">
        <f t="shared" si="0"/>
        <v/>
      </c>
      <c r="S18" s="93" t="str">
        <f t="shared" si="1"/>
        <v/>
      </c>
      <c r="V18" s="93" t="str">
        <f t="shared" si="2"/>
        <v/>
      </c>
    </row>
    <row r="19" spans="4:22" s="93" customFormat="1">
      <c r="D19" s="93" t="str">
        <f t="shared" si="0"/>
        <v/>
      </c>
      <c r="S19" s="93" t="str">
        <f t="shared" si="1"/>
        <v/>
      </c>
      <c r="V19" s="93" t="str">
        <f t="shared" si="2"/>
        <v/>
      </c>
    </row>
    <row r="20" spans="4:22" s="93" customFormat="1">
      <c r="D20" s="93" t="str">
        <f t="shared" si="0"/>
        <v/>
      </c>
      <c r="S20" s="93" t="str">
        <f t="shared" si="1"/>
        <v/>
      </c>
      <c r="V20" s="93" t="str">
        <f t="shared" si="2"/>
        <v/>
      </c>
    </row>
    <row r="21" spans="4:22" s="93" customFormat="1">
      <c r="D21" s="93" t="str">
        <f t="shared" si="0"/>
        <v/>
      </c>
      <c r="S21" s="93" t="str">
        <f t="shared" si="1"/>
        <v/>
      </c>
      <c r="V21" s="93" t="str">
        <f t="shared" si="2"/>
        <v/>
      </c>
    </row>
    <row r="22" spans="4:22" s="93" customFormat="1">
      <c r="D22" s="93" t="str">
        <f t="shared" si="0"/>
        <v/>
      </c>
      <c r="S22" s="93" t="str">
        <f t="shared" si="1"/>
        <v/>
      </c>
      <c r="V22" s="93" t="str">
        <f t="shared" si="2"/>
        <v/>
      </c>
    </row>
    <row r="23" spans="4:22" s="93" customFormat="1">
      <c r="D23" s="93" t="str">
        <f t="shared" si="0"/>
        <v/>
      </c>
      <c r="S23" s="93" t="str">
        <f t="shared" si="1"/>
        <v/>
      </c>
      <c r="V23" s="93" t="str">
        <f t="shared" si="2"/>
        <v/>
      </c>
    </row>
    <row r="24" spans="4:22" s="93" customFormat="1">
      <c r="D24" s="93" t="str">
        <f t="shared" si="0"/>
        <v/>
      </c>
      <c r="S24" s="93" t="str">
        <f t="shared" si="1"/>
        <v/>
      </c>
      <c r="V24" s="93" t="str">
        <f t="shared" si="2"/>
        <v/>
      </c>
    </row>
    <row r="25" spans="4:22" s="93" customFormat="1">
      <c r="D25" s="93" t="str">
        <f t="shared" si="0"/>
        <v/>
      </c>
      <c r="S25" s="93" t="str">
        <f t="shared" si="1"/>
        <v/>
      </c>
      <c r="V25" s="93" t="str">
        <f t="shared" si="2"/>
        <v/>
      </c>
    </row>
    <row r="26" spans="4:22" s="93" customFormat="1">
      <c r="D26" s="93" t="str">
        <f t="shared" si="0"/>
        <v/>
      </c>
      <c r="S26" s="93" t="str">
        <f t="shared" si="1"/>
        <v/>
      </c>
      <c r="V26" s="93" t="str">
        <f t="shared" si="2"/>
        <v/>
      </c>
    </row>
    <row r="27" spans="4:22" s="93" customFormat="1">
      <c r="D27" s="93" t="str">
        <f t="shared" si="0"/>
        <v/>
      </c>
      <c r="S27" s="93" t="str">
        <f t="shared" si="1"/>
        <v/>
      </c>
      <c r="V27" s="93" t="str">
        <f t="shared" si="2"/>
        <v/>
      </c>
    </row>
    <row r="28" spans="4:22" s="93" customFormat="1">
      <c r="D28" s="93" t="str">
        <f t="shared" si="0"/>
        <v/>
      </c>
      <c r="S28" s="93" t="str">
        <f t="shared" si="1"/>
        <v/>
      </c>
      <c r="V28" s="93" t="str">
        <f t="shared" si="2"/>
        <v/>
      </c>
    </row>
    <row r="29" spans="4:22" s="93" customFormat="1">
      <c r="D29" s="93" t="str">
        <f t="shared" si="0"/>
        <v/>
      </c>
      <c r="S29" s="93" t="str">
        <f t="shared" si="1"/>
        <v/>
      </c>
      <c r="V29" s="93" t="str">
        <f t="shared" si="2"/>
        <v/>
      </c>
    </row>
    <row r="30" spans="4:22" s="93" customFormat="1">
      <c r="D30" s="93" t="str">
        <f t="shared" si="0"/>
        <v/>
      </c>
      <c r="S30" s="93" t="str">
        <f t="shared" si="1"/>
        <v/>
      </c>
      <c r="V30" s="93" t="str">
        <f t="shared" si="2"/>
        <v/>
      </c>
    </row>
    <row r="31" spans="4:22" s="93" customFormat="1">
      <c r="D31" s="93" t="str">
        <f t="shared" si="0"/>
        <v/>
      </c>
      <c r="S31" s="93" t="str">
        <f t="shared" si="1"/>
        <v/>
      </c>
      <c r="V31" s="93" t="str">
        <f t="shared" si="2"/>
        <v/>
      </c>
    </row>
    <row r="32" spans="4:22" s="93" customFormat="1">
      <c r="D32" s="93" t="str">
        <f t="shared" si="0"/>
        <v/>
      </c>
      <c r="S32" s="93" t="str">
        <f t="shared" si="1"/>
        <v/>
      </c>
      <c r="V32" s="93" t="str">
        <f t="shared" si="2"/>
        <v/>
      </c>
    </row>
    <row r="33" spans="4:22" s="93" customFormat="1">
      <c r="D33" s="93" t="str">
        <f t="shared" si="0"/>
        <v/>
      </c>
      <c r="S33" s="93" t="str">
        <f t="shared" si="1"/>
        <v/>
      </c>
      <c r="V33" s="93" t="str">
        <f t="shared" si="2"/>
        <v/>
      </c>
    </row>
    <row r="34" spans="4:22" s="93" customFormat="1">
      <c r="D34" s="93" t="str">
        <f t="shared" si="0"/>
        <v/>
      </c>
      <c r="S34" s="93" t="str">
        <f t="shared" si="1"/>
        <v/>
      </c>
      <c r="V34" s="93" t="str">
        <f t="shared" si="2"/>
        <v/>
      </c>
    </row>
    <row r="35" spans="4:22" s="93" customFormat="1">
      <c r="D35" s="93" t="str">
        <f t="shared" si="0"/>
        <v/>
      </c>
      <c r="S35" s="93" t="str">
        <f t="shared" si="1"/>
        <v/>
      </c>
      <c r="V35" s="93" t="str">
        <f t="shared" si="2"/>
        <v/>
      </c>
    </row>
    <row r="36" spans="4:22" s="93" customFormat="1">
      <c r="D36" s="93" t="str">
        <f t="shared" si="0"/>
        <v/>
      </c>
      <c r="S36" s="93" t="str">
        <f t="shared" si="1"/>
        <v/>
      </c>
      <c r="V36" s="93" t="str">
        <f t="shared" si="2"/>
        <v/>
      </c>
    </row>
    <row r="37" spans="4:22" s="93" customFormat="1">
      <c r="D37" s="93" t="str">
        <f t="shared" si="0"/>
        <v/>
      </c>
      <c r="S37" s="93" t="str">
        <f t="shared" si="1"/>
        <v/>
      </c>
      <c r="V37" s="93" t="str">
        <f t="shared" si="2"/>
        <v/>
      </c>
    </row>
    <row r="38" spans="4:22" s="93" customFormat="1">
      <c r="D38" s="93" t="str">
        <f t="shared" si="0"/>
        <v/>
      </c>
      <c r="S38" s="93" t="str">
        <f t="shared" si="1"/>
        <v/>
      </c>
      <c r="V38" s="93" t="str">
        <f t="shared" si="2"/>
        <v/>
      </c>
    </row>
    <row r="39" spans="4:22" s="93" customFormat="1">
      <c r="D39" s="93" t="str">
        <f t="shared" si="0"/>
        <v/>
      </c>
      <c r="S39" s="93" t="str">
        <f t="shared" si="1"/>
        <v/>
      </c>
      <c r="V39" s="93" t="str">
        <f t="shared" si="2"/>
        <v/>
      </c>
    </row>
    <row r="40" spans="4:22" s="93" customFormat="1">
      <c r="D40" s="93" t="str">
        <f t="shared" si="0"/>
        <v/>
      </c>
      <c r="S40" s="93" t="str">
        <f t="shared" si="1"/>
        <v/>
      </c>
      <c r="V40" s="93" t="str">
        <f t="shared" si="2"/>
        <v/>
      </c>
    </row>
    <row r="41" spans="4:22" s="93" customFormat="1">
      <c r="D41" s="93" t="str">
        <f t="shared" si="0"/>
        <v/>
      </c>
      <c r="S41" s="93" t="str">
        <f t="shared" si="1"/>
        <v/>
      </c>
      <c r="V41" s="93" t="str">
        <f t="shared" si="2"/>
        <v/>
      </c>
    </row>
    <row r="42" spans="4:22" s="93" customFormat="1">
      <c r="D42" s="93" t="str">
        <f t="shared" si="0"/>
        <v/>
      </c>
      <c r="S42" s="93" t="str">
        <f t="shared" si="1"/>
        <v/>
      </c>
      <c r="V42" s="93" t="str">
        <f t="shared" si="2"/>
        <v/>
      </c>
    </row>
    <row r="43" spans="4:22" s="93" customFormat="1">
      <c r="D43" s="93" t="str">
        <f t="shared" si="0"/>
        <v/>
      </c>
      <c r="S43" s="93" t="str">
        <f t="shared" si="1"/>
        <v/>
      </c>
      <c r="V43" s="93" t="str">
        <f t="shared" si="2"/>
        <v/>
      </c>
    </row>
    <row r="44" spans="4:22" s="93" customFormat="1">
      <c r="D44" s="93" t="str">
        <f t="shared" si="0"/>
        <v/>
      </c>
      <c r="S44" s="93" t="str">
        <f t="shared" si="1"/>
        <v/>
      </c>
      <c r="V44" s="93" t="str">
        <f t="shared" si="2"/>
        <v/>
      </c>
    </row>
    <row r="45" spans="4:22" s="93" customFormat="1">
      <c r="D45" s="93" t="str">
        <f t="shared" si="0"/>
        <v/>
      </c>
      <c r="S45" s="93" t="str">
        <f t="shared" si="1"/>
        <v/>
      </c>
      <c r="V45" s="93" t="str">
        <f t="shared" si="2"/>
        <v/>
      </c>
    </row>
    <row r="46" spans="4:22" s="93" customFormat="1">
      <c r="D46" s="93" t="str">
        <f t="shared" si="0"/>
        <v/>
      </c>
      <c r="S46" s="93" t="str">
        <f t="shared" si="1"/>
        <v/>
      </c>
      <c r="V46" s="93" t="str">
        <f t="shared" si="2"/>
        <v/>
      </c>
    </row>
    <row r="47" spans="4:22" s="93" customFormat="1">
      <c r="D47" s="93" t="str">
        <f t="shared" si="0"/>
        <v/>
      </c>
      <c r="S47" s="93" t="str">
        <f t="shared" si="1"/>
        <v/>
      </c>
      <c r="V47" s="93" t="str">
        <f t="shared" si="2"/>
        <v/>
      </c>
    </row>
    <row r="48" spans="4:22" s="93" customFormat="1">
      <c r="D48" s="93" t="str">
        <f t="shared" si="0"/>
        <v/>
      </c>
      <c r="S48" s="93" t="str">
        <f t="shared" si="1"/>
        <v/>
      </c>
      <c r="V48" s="93" t="str">
        <f t="shared" si="2"/>
        <v/>
      </c>
    </row>
    <row r="49" spans="4:22" s="93" customFormat="1">
      <c r="D49" s="93" t="str">
        <f t="shared" si="0"/>
        <v/>
      </c>
      <c r="S49" s="93" t="str">
        <f t="shared" si="1"/>
        <v/>
      </c>
      <c r="V49" s="93" t="str">
        <f t="shared" si="2"/>
        <v/>
      </c>
    </row>
    <row r="50" spans="4:22" s="93" customFormat="1">
      <c r="D50" s="93" t="str">
        <f t="shared" si="0"/>
        <v/>
      </c>
      <c r="S50" s="93" t="str">
        <f t="shared" si="1"/>
        <v/>
      </c>
      <c r="V50" s="93" t="str">
        <f t="shared" si="2"/>
        <v/>
      </c>
    </row>
    <row r="51" spans="4:22" s="93" customFormat="1">
      <c r="D51" s="93" t="str">
        <f t="shared" si="0"/>
        <v/>
      </c>
      <c r="S51" s="93" t="str">
        <f t="shared" si="1"/>
        <v/>
      </c>
      <c r="V51" s="93" t="str">
        <f t="shared" si="2"/>
        <v/>
      </c>
    </row>
    <row r="52" spans="4:22" s="93" customFormat="1">
      <c r="D52" s="93" t="str">
        <f t="shared" si="0"/>
        <v/>
      </c>
      <c r="S52" s="93" t="str">
        <f t="shared" si="1"/>
        <v/>
      </c>
      <c r="V52" s="93" t="str">
        <f t="shared" si="2"/>
        <v/>
      </c>
    </row>
    <row r="53" spans="4:22" s="93" customFormat="1">
      <c r="D53" s="93" t="str">
        <f t="shared" si="0"/>
        <v/>
      </c>
      <c r="S53" s="93" t="str">
        <f t="shared" si="1"/>
        <v/>
      </c>
      <c r="V53" s="93" t="str">
        <f t="shared" si="2"/>
        <v/>
      </c>
    </row>
    <row r="54" spans="4:22" s="93" customFormat="1">
      <c r="D54" s="93" t="str">
        <f t="shared" si="0"/>
        <v/>
      </c>
      <c r="S54" s="93" t="str">
        <f t="shared" si="1"/>
        <v/>
      </c>
      <c r="V54" s="93" t="str">
        <f t="shared" si="2"/>
        <v/>
      </c>
    </row>
    <row r="55" spans="4:22" s="93" customFormat="1">
      <c r="D55" s="93" t="str">
        <f t="shared" si="0"/>
        <v/>
      </c>
      <c r="S55" s="93" t="str">
        <f t="shared" si="1"/>
        <v/>
      </c>
      <c r="V55" s="93" t="str">
        <f t="shared" si="2"/>
        <v/>
      </c>
    </row>
    <row r="56" spans="4:22" s="93" customFormat="1">
      <c r="D56" s="93" t="str">
        <f t="shared" si="0"/>
        <v/>
      </c>
      <c r="S56" s="93" t="str">
        <f t="shared" si="1"/>
        <v/>
      </c>
      <c r="V56" s="93" t="str">
        <f t="shared" si="2"/>
        <v/>
      </c>
    </row>
    <row r="57" spans="4:22" s="93" customFormat="1">
      <c r="D57" s="93" t="str">
        <f t="shared" si="0"/>
        <v/>
      </c>
      <c r="S57" s="93" t="str">
        <f t="shared" si="1"/>
        <v/>
      </c>
      <c r="V57" s="93" t="str">
        <f t="shared" si="2"/>
        <v/>
      </c>
    </row>
    <row r="58" spans="4:22" s="93" customFormat="1">
      <c r="D58" s="93" t="str">
        <f t="shared" si="0"/>
        <v/>
      </c>
      <c r="S58" s="93" t="str">
        <f t="shared" si="1"/>
        <v/>
      </c>
      <c r="V58" s="93" t="str">
        <f t="shared" si="2"/>
        <v/>
      </c>
    </row>
    <row r="59" spans="4:22" s="93" customFormat="1">
      <c r="D59" s="93" t="str">
        <f t="shared" si="0"/>
        <v/>
      </c>
      <c r="S59" s="93" t="str">
        <f t="shared" si="1"/>
        <v/>
      </c>
      <c r="V59" s="93" t="str">
        <f t="shared" si="2"/>
        <v/>
      </c>
    </row>
    <row r="60" spans="4:22" s="93" customFormat="1">
      <c r="D60" s="93" t="str">
        <f t="shared" si="0"/>
        <v/>
      </c>
      <c r="S60" s="93" t="str">
        <f t="shared" si="1"/>
        <v/>
      </c>
      <c r="V60" s="93" t="str">
        <f t="shared" si="2"/>
        <v/>
      </c>
    </row>
    <row r="61" spans="4:22" s="93" customFormat="1">
      <c r="D61" s="93" t="str">
        <f t="shared" si="0"/>
        <v/>
      </c>
      <c r="S61" s="93" t="str">
        <f t="shared" si="1"/>
        <v/>
      </c>
      <c r="V61" s="93" t="str">
        <f t="shared" si="2"/>
        <v/>
      </c>
    </row>
    <row r="62" spans="4:22" s="93" customFormat="1">
      <c r="D62" s="93" t="str">
        <f t="shared" si="0"/>
        <v/>
      </c>
      <c r="S62" s="93" t="str">
        <f t="shared" si="1"/>
        <v/>
      </c>
      <c r="V62" s="93" t="str">
        <f t="shared" si="2"/>
        <v/>
      </c>
    </row>
    <row r="63" spans="4:22" s="93" customFormat="1">
      <c r="D63" s="93" t="str">
        <f t="shared" si="0"/>
        <v/>
      </c>
      <c r="S63" s="93" t="str">
        <f t="shared" si="1"/>
        <v/>
      </c>
      <c r="V63" s="93" t="str">
        <f t="shared" si="2"/>
        <v/>
      </c>
    </row>
    <row r="64" spans="4:22" s="93" customFormat="1">
      <c r="D64" s="93" t="str">
        <f t="shared" si="0"/>
        <v/>
      </c>
      <c r="S64" s="93" t="str">
        <f t="shared" si="1"/>
        <v/>
      </c>
      <c r="V64" s="93" t="str">
        <f t="shared" si="2"/>
        <v/>
      </c>
    </row>
    <row r="65" spans="4:22" s="93" customFormat="1">
      <c r="D65" s="93" t="str">
        <f t="shared" si="0"/>
        <v/>
      </c>
      <c r="S65" s="93" t="str">
        <f t="shared" si="1"/>
        <v/>
      </c>
      <c r="V65" s="93" t="str">
        <f t="shared" si="2"/>
        <v/>
      </c>
    </row>
    <row r="66" spans="4:22" s="93" customFormat="1">
      <c r="D66" s="93" t="str">
        <f t="shared" ref="D66:D129" si="3">IF(A66&lt;&gt;"","G/L Account","")</f>
        <v/>
      </c>
      <c r="S66" s="93" t="str">
        <f t="shared" ref="S66:S129" si="4">IF(A66&lt;&gt;"","AWARD","")</f>
        <v/>
      </c>
      <c r="V66" s="93" t="str">
        <f t="shared" ref="V66:V129" si="5">IF(A66&lt;&gt;"","G/L Account","")</f>
        <v/>
      </c>
    </row>
    <row r="67" spans="4:22" s="93" customFormat="1">
      <c r="D67" s="93" t="str">
        <f t="shared" si="3"/>
        <v/>
      </c>
      <c r="S67" s="93" t="str">
        <f t="shared" si="4"/>
        <v/>
      </c>
      <c r="V67" s="93" t="str">
        <f t="shared" si="5"/>
        <v/>
      </c>
    </row>
    <row r="68" spans="4:22" s="93" customFormat="1">
      <c r="D68" s="93" t="str">
        <f t="shared" si="3"/>
        <v/>
      </c>
      <c r="S68" s="93" t="str">
        <f t="shared" si="4"/>
        <v/>
      </c>
      <c r="V68" s="93" t="str">
        <f t="shared" si="5"/>
        <v/>
      </c>
    </row>
    <row r="69" spans="4:22" s="93" customFormat="1">
      <c r="D69" s="93" t="str">
        <f t="shared" si="3"/>
        <v/>
      </c>
      <c r="S69" s="93" t="str">
        <f t="shared" si="4"/>
        <v/>
      </c>
      <c r="V69" s="93" t="str">
        <f t="shared" si="5"/>
        <v/>
      </c>
    </row>
    <row r="70" spans="4:22" s="93" customFormat="1">
      <c r="D70" s="93" t="str">
        <f t="shared" si="3"/>
        <v/>
      </c>
      <c r="S70" s="93" t="str">
        <f t="shared" si="4"/>
        <v/>
      </c>
      <c r="V70" s="93" t="str">
        <f t="shared" si="5"/>
        <v/>
      </c>
    </row>
    <row r="71" spans="4:22" s="93" customFormat="1">
      <c r="D71" s="93" t="str">
        <f t="shared" si="3"/>
        <v/>
      </c>
      <c r="S71" s="93" t="str">
        <f t="shared" si="4"/>
        <v/>
      </c>
      <c r="V71" s="93" t="str">
        <f t="shared" si="5"/>
        <v/>
      </c>
    </row>
    <row r="72" spans="4:22" s="93" customFormat="1">
      <c r="D72" s="93" t="str">
        <f t="shared" si="3"/>
        <v/>
      </c>
      <c r="S72" s="93" t="str">
        <f t="shared" si="4"/>
        <v/>
      </c>
      <c r="V72" s="93" t="str">
        <f t="shared" si="5"/>
        <v/>
      </c>
    </row>
    <row r="73" spans="4:22" s="93" customFormat="1">
      <c r="D73" s="93" t="str">
        <f t="shared" si="3"/>
        <v/>
      </c>
      <c r="S73" s="93" t="str">
        <f t="shared" si="4"/>
        <v/>
      </c>
      <c r="V73" s="93" t="str">
        <f t="shared" si="5"/>
        <v/>
      </c>
    </row>
    <row r="74" spans="4:22" s="93" customFormat="1">
      <c r="D74" s="93" t="str">
        <f t="shared" si="3"/>
        <v/>
      </c>
      <c r="S74" s="93" t="str">
        <f t="shared" si="4"/>
        <v/>
      </c>
      <c r="V74" s="93" t="str">
        <f t="shared" si="5"/>
        <v/>
      </c>
    </row>
    <row r="75" spans="4:22" s="93" customFormat="1">
      <c r="D75" s="93" t="str">
        <f t="shared" si="3"/>
        <v/>
      </c>
      <c r="S75" s="93" t="str">
        <f t="shared" si="4"/>
        <v/>
      </c>
      <c r="V75" s="93" t="str">
        <f t="shared" si="5"/>
        <v/>
      </c>
    </row>
    <row r="76" spans="4:22" s="93" customFormat="1">
      <c r="D76" s="93" t="str">
        <f t="shared" si="3"/>
        <v/>
      </c>
      <c r="S76" s="93" t="str">
        <f t="shared" si="4"/>
        <v/>
      </c>
      <c r="V76" s="93" t="str">
        <f t="shared" si="5"/>
        <v/>
      </c>
    </row>
    <row r="77" spans="4:22" s="93" customFormat="1">
      <c r="D77" s="93" t="str">
        <f t="shared" si="3"/>
        <v/>
      </c>
      <c r="S77" s="93" t="str">
        <f t="shared" si="4"/>
        <v/>
      </c>
      <c r="V77" s="93" t="str">
        <f t="shared" si="5"/>
        <v/>
      </c>
    </row>
    <row r="78" spans="4:22" s="93" customFormat="1">
      <c r="D78" s="93" t="str">
        <f t="shared" si="3"/>
        <v/>
      </c>
      <c r="S78" s="93" t="str">
        <f t="shared" si="4"/>
        <v/>
      </c>
      <c r="V78" s="93" t="str">
        <f t="shared" si="5"/>
        <v/>
      </c>
    </row>
    <row r="79" spans="4:22" s="93" customFormat="1">
      <c r="D79" s="93" t="str">
        <f t="shared" si="3"/>
        <v/>
      </c>
      <c r="S79" s="93" t="str">
        <f t="shared" si="4"/>
        <v/>
      </c>
      <c r="V79" s="93" t="str">
        <f t="shared" si="5"/>
        <v/>
      </c>
    </row>
    <row r="80" spans="4:22" s="93" customFormat="1">
      <c r="D80" s="93" t="str">
        <f t="shared" si="3"/>
        <v/>
      </c>
      <c r="S80" s="93" t="str">
        <f t="shared" si="4"/>
        <v/>
      </c>
      <c r="V80" s="93" t="str">
        <f t="shared" si="5"/>
        <v/>
      </c>
    </row>
    <row r="81" spans="4:22" s="93" customFormat="1">
      <c r="D81" s="93" t="str">
        <f t="shared" si="3"/>
        <v/>
      </c>
      <c r="S81" s="93" t="str">
        <f t="shared" si="4"/>
        <v/>
      </c>
      <c r="V81" s="93" t="str">
        <f t="shared" si="5"/>
        <v/>
      </c>
    </row>
    <row r="82" spans="4:22" s="93" customFormat="1">
      <c r="D82" s="93" t="str">
        <f t="shared" si="3"/>
        <v/>
      </c>
      <c r="S82" s="93" t="str">
        <f t="shared" si="4"/>
        <v/>
      </c>
      <c r="V82" s="93" t="str">
        <f t="shared" si="5"/>
        <v/>
      </c>
    </row>
    <row r="83" spans="4:22" s="93" customFormat="1">
      <c r="D83" s="93" t="str">
        <f t="shared" si="3"/>
        <v/>
      </c>
      <c r="S83" s="93" t="str">
        <f t="shared" si="4"/>
        <v/>
      </c>
      <c r="V83" s="93" t="str">
        <f t="shared" si="5"/>
        <v/>
      </c>
    </row>
    <row r="84" spans="4:22" s="93" customFormat="1">
      <c r="D84" s="93" t="str">
        <f t="shared" si="3"/>
        <v/>
      </c>
      <c r="S84" s="93" t="str">
        <f t="shared" si="4"/>
        <v/>
      </c>
      <c r="V84" s="93" t="str">
        <f t="shared" si="5"/>
        <v/>
      </c>
    </row>
    <row r="85" spans="4:22" s="93" customFormat="1">
      <c r="D85" s="93" t="str">
        <f t="shared" si="3"/>
        <v/>
      </c>
      <c r="S85" s="93" t="str">
        <f t="shared" si="4"/>
        <v/>
      </c>
      <c r="V85" s="93" t="str">
        <f t="shared" si="5"/>
        <v/>
      </c>
    </row>
    <row r="86" spans="4:22" s="93" customFormat="1">
      <c r="D86" s="93" t="str">
        <f t="shared" si="3"/>
        <v/>
      </c>
      <c r="S86" s="93" t="str">
        <f t="shared" si="4"/>
        <v/>
      </c>
      <c r="V86" s="93" t="str">
        <f t="shared" si="5"/>
        <v/>
      </c>
    </row>
    <row r="87" spans="4:22" s="93" customFormat="1">
      <c r="D87" s="93" t="str">
        <f t="shared" si="3"/>
        <v/>
      </c>
      <c r="S87" s="93" t="str">
        <f t="shared" si="4"/>
        <v/>
      </c>
      <c r="V87" s="93" t="str">
        <f t="shared" si="5"/>
        <v/>
      </c>
    </row>
    <row r="88" spans="4:22" s="93" customFormat="1">
      <c r="D88" s="93" t="str">
        <f t="shared" si="3"/>
        <v/>
      </c>
      <c r="S88" s="93" t="str">
        <f t="shared" si="4"/>
        <v/>
      </c>
      <c r="V88" s="93" t="str">
        <f t="shared" si="5"/>
        <v/>
      </c>
    </row>
    <row r="89" spans="4:22" s="93" customFormat="1">
      <c r="D89" s="93" t="str">
        <f t="shared" si="3"/>
        <v/>
      </c>
      <c r="S89" s="93" t="str">
        <f t="shared" si="4"/>
        <v/>
      </c>
      <c r="V89" s="93" t="str">
        <f t="shared" si="5"/>
        <v/>
      </c>
    </row>
    <row r="90" spans="4:22" s="93" customFormat="1">
      <c r="D90" s="93" t="str">
        <f t="shared" si="3"/>
        <v/>
      </c>
      <c r="S90" s="93" t="str">
        <f t="shared" si="4"/>
        <v/>
      </c>
      <c r="V90" s="93" t="str">
        <f t="shared" si="5"/>
        <v/>
      </c>
    </row>
    <row r="91" spans="4:22" s="93" customFormat="1">
      <c r="D91" s="93" t="str">
        <f t="shared" si="3"/>
        <v/>
      </c>
      <c r="S91" s="93" t="str">
        <f t="shared" si="4"/>
        <v/>
      </c>
      <c r="V91" s="93" t="str">
        <f t="shared" si="5"/>
        <v/>
      </c>
    </row>
    <row r="92" spans="4:22" s="93" customFormat="1">
      <c r="D92" s="93" t="str">
        <f t="shared" si="3"/>
        <v/>
      </c>
      <c r="S92" s="93" t="str">
        <f t="shared" si="4"/>
        <v/>
      </c>
      <c r="V92" s="93" t="str">
        <f t="shared" si="5"/>
        <v/>
      </c>
    </row>
    <row r="93" spans="4:22" s="93" customFormat="1">
      <c r="D93" s="93" t="str">
        <f t="shared" si="3"/>
        <v/>
      </c>
      <c r="S93" s="93" t="str">
        <f t="shared" si="4"/>
        <v/>
      </c>
      <c r="V93" s="93" t="str">
        <f t="shared" si="5"/>
        <v/>
      </c>
    </row>
    <row r="94" spans="4:22" s="93" customFormat="1">
      <c r="D94" s="93" t="str">
        <f t="shared" si="3"/>
        <v/>
      </c>
      <c r="S94" s="93" t="str">
        <f t="shared" si="4"/>
        <v/>
      </c>
      <c r="V94" s="93" t="str">
        <f t="shared" si="5"/>
        <v/>
      </c>
    </row>
    <row r="95" spans="4:22" s="93" customFormat="1">
      <c r="D95" s="93" t="str">
        <f t="shared" si="3"/>
        <v/>
      </c>
      <c r="S95" s="93" t="str">
        <f t="shared" si="4"/>
        <v/>
      </c>
      <c r="V95" s="93" t="str">
        <f t="shared" si="5"/>
        <v/>
      </c>
    </row>
    <row r="96" spans="4:22" s="93" customFormat="1">
      <c r="D96" s="93" t="str">
        <f t="shared" si="3"/>
        <v/>
      </c>
      <c r="S96" s="93" t="str">
        <f t="shared" si="4"/>
        <v/>
      </c>
      <c r="V96" s="93" t="str">
        <f t="shared" si="5"/>
        <v/>
      </c>
    </row>
    <row r="97" spans="4:22" s="93" customFormat="1">
      <c r="D97" s="93" t="str">
        <f t="shared" si="3"/>
        <v/>
      </c>
      <c r="S97" s="93" t="str">
        <f t="shared" si="4"/>
        <v/>
      </c>
      <c r="V97" s="93" t="str">
        <f t="shared" si="5"/>
        <v/>
      </c>
    </row>
    <row r="98" spans="4:22" s="93" customFormat="1">
      <c r="D98" s="93" t="str">
        <f t="shared" si="3"/>
        <v/>
      </c>
      <c r="S98" s="93" t="str">
        <f t="shared" si="4"/>
        <v/>
      </c>
      <c r="V98" s="93" t="str">
        <f t="shared" si="5"/>
        <v/>
      </c>
    </row>
    <row r="99" spans="4:22" s="93" customFormat="1">
      <c r="D99" s="93" t="str">
        <f t="shared" si="3"/>
        <v/>
      </c>
      <c r="S99" s="93" t="str">
        <f t="shared" si="4"/>
        <v/>
      </c>
      <c r="V99" s="93" t="str">
        <f t="shared" si="5"/>
        <v/>
      </c>
    </row>
    <row r="100" spans="4:22" s="93" customFormat="1">
      <c r="D100" s="93" t="str">
        <f t="shared" si="3"/>
        <v/>
      </c>
      <c r="S100" s="93" t="str">
        <f t="shared" si="4"/>
        <v/>
      </c>
      <c r="V100" s="93" t="str">
        <f t="shared" si="5"/>
        <v/>
      </c>
    </row>
    <row r="101" spans="4:22" s="93" customFormat="1">
      <c r="D101" s="93" t="str">
        <f t="shared" si="3"/>
        <v/>
      </c>
      <c r="S101" s="93" t="str">
        <f t="shared" si="4"/>
        <v/>
      </c>
      <c r="V101" s="93" t="str">
        <f t="shared" si="5"/>
        <v/>
      </c>
    </row>
    <row r="102" spans="4:22" s="93" customFormat="1">
      <c r="D102" s="93" t="str">
        <f t="shared" si="3"/>
        <v/>
      </c>
      <c r="S102" s="93" t="str">
        <f t="shared" si="4"/>
        <v/>
      </c>
      <c r="V102" s="93" t="str">
        <f t="shared" si="5"/>
        <v/>
      </c>
    </row>
    <row r="103" spans="4:22" s="93" customFormat="1">
      <c r="D103" s="93" t="str">
        <f t="shared" si="3"/>
        <v/>
      </c>
      <c r="S103" s="93" t="str">
        <f t="shared" si="4"/>
        <v/>
      </c>
      <c r="V103" s="93" t="str">
        <f t="shared" si="5"/>
        <v/>
      </c>
    </row>
    <row r="104" spans="4:22" s="93" customFormat="1">
      <c r="D104" s="93" t="str">
        <f t="shared" si="3"/>
        <v/>
      </c>
      <c r="S104" s="93" t="str">
        <f t="shared" si="4"/>
        <v/>
      </c>
      <c r="V104" s="93" t="str">
        <f t="shared" si="5"/>
        <v/>
      </c>
    </row>
    <row r="105" spans="4:22" s="93" customFormat="1">
      <c r="D105" s="93" t="str">
        <f t="shared" si="3"/>
        <v/>
      </c>
      <c r="S105" s="93" t="str">
        <f t="shared" si="4"/>
        <v/>
      </c>
      <c r="V105" s="93" t="str">
        <f t="shared" si="5"/>
        <v/>
      </c>
    </row>
    <row r="106" spans="4:22" s="93" customFormat="1">
      <c r="D106" s="93" t="str">
        <f t="shared" si="3"/>
        <v/>
      </c>
      <c r="S106" s="93" t="str">
        <f t="shared" si="4"/>
        <v/>
      </c>
      <c r="V106" s="93" t="str">
        <f t="shared" si="5"/>
        <v/>
      </c>
    </row>
    <row r="107" spans="4:22" s="93" customFormat="1">
      <c r="D107" s="93" t="str">
        <f t="shared" si="3"/>
        <v/>
      </c>
      <c r="S107" s="93" t="str">
        <f t="shared" si="4"/>
        <v/>
      </c>
      <c r="V107" s="93" t="str">
        <f t="shared" si="5"/>
        <v/>
      </c>
    </row>
    <row r="108" spans="4:22" s="93" customFormat="1">
      <c r="D108" s="93" t="str">
        <f t="shared" si="3"/>
        <v/>
      </c>
      <c r="S108" s="93" t="str">
        <f t="shared" si="4"/>
        <v/>
      </c>
      <c r="V108" s="93" t="str">
        <f t="shared" si="5"/>
        <v/>
      </c>
    </row>
    <row r="109" spans="4:22" s="93" customFormat="1">
      <c r="D109" s="93" t="str">
        <f t="shared" si="3"/>
        <v/>
      </c>
      <c r="S109" s="93" t="str">
        <f t="shared" si="4"/>
        <v/>
      </c>
      <c r="V109" s="93" t="str">
        <f t="shared" si="5"/>
        <v/>
      </c>
    </row>
    <row r="110" spans="4:22" s="93" customFormat="1">
      <c r="D110" s="93" t="str">
        <f t="shared" si="3"/>
        <v/>
      </c>
      <c r="S110" s="93" t="str">
        <f t="shared" si="4"/>
        <v/>
      </c>
      <c r="V110" s="93" t="str">
        <f t="shared" si="5"/>
        <v/>
      </c>
    </row>
    <row r="111" spans="4:22" s="93" customFormat="1">
      <c r="D111" s="93" t="str">
        <f t="shared" si="3"/>
        <v/>
      </c>
      <c r="S111" s="93" t="str">
        <f t="shared" si="4"/>
        <v/>
      </c>
      <c r="V111" s="93" t="str">
        <f t="shared" si="5"/>
        <v/>
      </c>
    </row>
    <row r="112" spans="4:22" s="93" customFormat="1">
      <c r="D112" s="93" t="str">
        <f t="shared" si="3"/>
        <v/>
      </c>
      <c r="S112" s="93" t="str">
        <f t="shared" si="4"/>
        <v/>
      </c>
      <c r="V112" s="93" t="str">
        <f t="shared" si="5"/>
        <v/>
      </c>
    </row>
    <row r="113" spans="4:22" s="93" customFormat="1">
      <c r="D113" s="93" t="str">
        <f t="shared" si="3"/>
        <v/>
      </c>
      <c r="S113" s="93" t="str">
        <f t="shared" si="4"/>
        <v/>
      </c>
      <c r="V113" s="93" t="str">
        <f t="shared" si="5"/>
        <v/>
      </c>
    </row>
    <row r="114" spans="4:22" s="93" customFormat="1">
      <c r="D114" s="93" t="str">
        <f t="shared" si="3"/>
        <v/>
      </c>
      <c r="S114" s="93" t="str">
        <f t="shared" si="4"/>
        <v/>
      </c>
      <c r="V114" s="93" t="str">
        <f t="shared" si="5"/>
        <v/>
      </c>
    </row>
    <row r="115" spans="4:22" s="93" customFormat="1">
      <c r="D115" s="93" t="str">
        <f t="shared" si="3"/>
        <v/>
      </c>
      <c r="S115" s="93" t="str">
        <f t="shared" si="4"/>
        <v/>
      </c>
      <c r="V115" s="93" t="str">
        <f t="shared" si="5"/>
        <v/>
      </c>
    </row>
    <row r="116" spans="4:22" s="93" customFormat="1">
      <c r="D116" s="93" t="str">
        <f t="shared" si="3"/>
        <v/>
      </c>
      <c r="S116" s="93" t="str">
        <f t="shared" si="4"/>
        <v/>
      </c>
      <c r="V116" s="93" t="str">
        <f t="shared" si="5"/>
        <v/>
      </c>
    </row>
    <row r="117" spans="4:22" s="93" customFormat="1">
      <c r="D117" s="93" t="str">
        <f t="shared" si="3"/>
        <v/>
      </c>
      <c r="S117" s="93" t="str">
        <f t="shared" si="4"/>
        <v/>
      </c>
      <c r="V117" s="93" t="str">
        <f t="shared" si="5"/>
        <v/>
      </c>
    </row>
    <row r="118" spans="4:22" s="93" customFormat="1">
      <c r="D118" s="93" t="str">
        <f t="shared" si="3"/>
        <v/>
      </c>
      <c r="S118" s="93" t="str">
        <f t="shared" si="4"/>
        <v/>
      </c>
      <c r="V118" s="93" t="str">
        <f t="shared" si="5"/>
        <v/>
      </c>
    </row>
    <row r="119" spans="4:22" s="93" customFormat="1">
      <c r="D119" s="93" t="str">
        <f t="shared" si="3"/>
        <v/>
      </c>
      <c r="S119" s="93" t="str">
        <f t="shared" si="4"/>
        <v/>
      </c>
      <c r="V119" s="93" t="str">
        <f t="shared" si="5"/>
        <v/>
      </c>
    </row>
    <row r="120" spans="4:22" s="93" customFormat="1">
      <c r="D120" s="93" t="str">
        <f t="shared" si="3"/>
        <v/>
      </c>
      <c r="S120" s="93" t="str">
        <f t="shared" si="4"/>
        <v/>
      </c>
      <c r="V120" s="93" t="str">
        <f t="shared" si="5"/>
        <v/>
      </c>
    </row>
    <row r="121" spans="4:22" s="93" customFormat="1">
      <c r="D121" s="93" t="str">
        <f t="shared" si="3"/>
        <v/>
      </c>
      <c r="S121" s="93" t="str">
        <f t="shared" si="4"/>
        <v/>
      </c>
      <c r="V121" s="93" t="str">
        <f t="shared" si="5"/>
        <v/>
      </c>
    </row>
    <row r="122" spans="4:22" s="93" customFormat="1">
      <c r="D122" s="93" t="str">
        <f t="shared" si="3"/>
        <v/>
      </c>
      <c r="S122" s="93" t="str">
        <f t="shared" si="4"/>
        <v/>
      </c>
      <c r="V122" s="93" t="str">
        <f t="shared" si="5"/>
        <v/>
      </c>
    </row>
    <row r="123" spans="4:22" s="93" customFormat="1">
      <c r="D123" s="93" t="str">
        <f t="shared" si="3"/>
        <v/>
      </c>
      <c r="S123" s="93" t="str">
        <f t="shared" si="4"/>
        <v/>
      </c>
      <c r="V123" s="93" t="str">
        <f t="shared" si="5"/>
        <v/>
      </c>
    </row>
    <row r="124" spans="4:22" s="93" customFormat="1">
      <c r="D124" s="93" t="str">
        <f t="shared" si="3"/>
        <v/>
      </c>
      <c r="S124" s="93" t="str">
        <f t="shared" si="4"/>
        <v/>
      </c>
      <c r="V124" s="93" t="str">
        <f t="shared" si="5"/>
        <v/>
      </c>
    </row>
    <row r="125" spans="4:22" s="93" customFormat="1">
      <c r="D125" s="93" t="str">
        <f t="shared" si="3"/>
        <v/>
      </c>
      <c r="S125" s="93" t="str">
        <f t="shared" si="4"/>
        <v/>
      </c>
      <c r="V125" s="93" t="str">
        <f t="shared" si="5"/>
        <v/>
      </c>
    </row>
    <row r="126" spans="4:22" s="93" customFormat="1">
      <c r="D126" s="93" t="str">
        <f t="shared" si="3"/>
        <v/>
      </c>
      <c r="S126" s="93" t="str">
        <f t="shared" si="4"/>
        <v/>
      </c>
      <c r="V126" s="93" t="str">
        <f t="shared" si="5"/>
        <v/>
      </c>
    </row>
    <row r="127" spans="4:22" s="93" customFormat="1">
      <c r="D127" s="93" t="str">
        <f t="shared" si="3"/>
        <v/>
      </c>
      <c r="S127" s="93" t="str">
        <f t="shared" si="4"/>
        <v/>
      </c>
      <c r="V127" s="93" t="str">
        <f t="shared" si="5"/>
        <v/>
      </c>
    </row>
    <row r="128" spans="4:22" s="93" customFormat="1">
      <c r="D128" s="93" t="str">
        <f t="shared" si="3"/>
        <v/>
      </c>
      <c r="S128" s="93" t="str">
        <f t="shared" si="4"/>
        <v/>
      </c>
      <c r="V128" s="93" t="str">
        <f t="shared" si="5"/>
        <v/>
      </c>
    </row>
    <row r="129" spans="4:22" s="93" customFormat="1">
      <c r="D129" s="93" t="str">
        <f t="shared" si="3"/>
        <v/>
      </c>
      <c r="S129" s="93" t="str">
        <f t="shared" si="4"/>
        <v/>
      </c>
      <c r="V129" s="93" t="str">
        <f t="shared" si="5"/>
        <v/>
      </c>
    </row>
    <row r="130" spans="4:22" s="93" customFormat="1">
      <c r="D130" s="93" t="str">
        <f t="shared" ref="D130:D193" si="6">IF(A130&lt;&gt;"","G/L Account","")</f>
        <v/>
      </c>
      <c r="S130" s="93" t="str">
        <f t="shared" ref="S130:S193" si="7">IF(A130&lt;&gt;"","AWARD","")</f>
        <v/>
      </c>
      <c r="V130" s="93" t="str">
        <f t="shared" ref="V130:V193" si="8">IF(A130&lt;&gt;"","G/L Account","")</f>
        <v/>
      </c>
    </row>
    <row r="131" spans="4:22" s="93" customFormat="1">
      <c r="D131" s="93" t="str">
        <f t="shared" si="6"/>
        <v/>
      </c>
      <c r="S131" s="93" t="str">
        <f t="shared" si="7"/>
        <v/>
      </c>
      <c r="V131" s="93" t="str">
        <f t="shared" si="8"/>
        <v/>
      </c>
    </row>
    <row r="132" spans="4:22" s="93" customFormat="1">
      <c r="D132" s="93" t="str">
        <f t="shared" si="6"/>
        <v/>
      </c>
      <c r="S132" s="93" t="str">
        <f t="shared" si="7"/>
        <v/>
      </c>
      <c r="V132" s="93" t="str">
        <f t="shared" si="8"/>
        <v/>
      </c>
    </row>
    <row r="133" spans="4:22" s="93" customFormat="1">
      <c r="D133" s="93" t="str">
        <f t="shared" si="6"/>
        <v/>
      </c>
      <c r="S133" s="93" t="str">
        <f t="shared" si="7"/>
        <v/>
      </c>
      <c r="V133" s="93" t="str">
        <f t="shared" si="8"/>
        <v/>
      </c>
    </row>
    <row r="134" spans="4:22" s="93" customFormat="1">
      <c r="D134" s="93" t="str">
        <f t="shared" si="6"/>
        <v/>
      </c>
      <c r="S134" s="93" t="str">
        <f t="shared" si="7"/>
        <v/>
      </c>
      <c r="V134" s="93" t="str">
        <f t="shared" si="8"/>
        <v/>
      </c>
    </row>
    <row r="135" spans="4:22" s="93" customFormat="1">
      <c r="D135" s="93" t="str">
        <f t="shared" si="6"/>
        <v/>
      </c>
      <c r="S135" s="93" t="str">
        <f t="shared" si="7"/>
        <v/>
      </c>
      <c r="V135" s="93" t="str">
        <f t="shared" si="8"/>
        <v/>
      </c>
    </row>
    <row r="136" spans="4:22" s="93" customFormat="1">
      <c r="D136" s="93" t="str">
        <f t="shared" si="6"/>
        <v/>
      </c>
      <c r="S136" s="93" t="str">
        <f t="shared" si="7"/>
        <v/>
      </c>
      <c r="V136" s="93" t="str">
        <f t="shared" si="8"/>
        <v/>
      </c>
    </row>
    <row r="137" spans="4:22" s="93" customFormat="1">
      <c r="D137" s="93" t="str">
        <f t="shared" si="6"/>
        <v/>
      </c>
      <c r="S137" s="93" t="str">
        <f t="shared" si="7"/>
        <v/>
      </c>
      <c r="V137" s="93" t="str">
        <f t="shared" si="8"/>
        <v/>
      </c>
    </row>
    <row r="138" spans="4:22" s="93" customFormat="1">
      <c r="D138" s="93" t="str">
        <f t="shared" si="6"/>
        <v/>
      </c>
      <c r="S138" s="93" t="str">
        <f t="shared" si="7"/>
        <v/>
      </c>
      <c r="V138" s="93" t="str">
        <f t="shared" si="8"/>
        <v/>
      </c>
    </row>
    <row r="139" spans="4:22" s="93" customFormat="1">
      <c r="D139" s="93" t="str">
        <f t="shared" si="6"/>
        <v/>
      </c>
      <c r="S139" s="93" t="str">
        <f t="shared" si="7"/>
        <v/>
      </c>
      <c r="V139" s="93" t="str">
        <f t="shared" si="8"/>
        <v/>
      </c>
    </row>
    <row r="140" spans="4:22" s="93" customFormat="1">
      <c r="D140" s="93" t="str">
        <f t="shared" si="6"/>
        <v/>
      </c>
      <c r="S140" s="93" t="str">
        <f t="shared" si="7"/>
        <v/>
      </c>
      <c r="V140" s="93" t="str">
        <f t="shared" si="8"/>
        <v/>
      </c>
    </row>
    <row r="141" spans="4:22" s="93" customFormat="1">
      <c r="D141" s="93" t="str">
        <f t="shared" si="6"/>
        <v/>
      </c>
      <c r="S141" s="93" t="str">
        <f t="shared" si="7"/>
        <v/>
      </c>
      <c r="V141" s="93" t="str">
        <f t="shared" si="8"/>
        <v/>
      </c>
    </row>
    <row r="142" spans="4:22" s="93" customFormat="1">
      <c r="D142" s="93" t="str">
        <f t="shared" si="6"/>
        <v/>
      </c>
      <c r="S142" s="93" t="str">
        <f t="shared" si="7"/>
        <v/>
      </c>
      <c r="V142" s="93" t="str">
        <f t="shared" si="8"/>
        <v/>
      </c>
    </row>
    <row r="143" spans="4:22" s="93" customFormat="1">
      <c r="D143" s="93" t="str">
        <f t="shared" si="6"/>
        <v/>
      </c>
      <c r="S143" s="93" t="str">
        <f t="shared" si="7"/>
        <v/>
      </c>
      <c r="V143" s="93" t="str">
        <f t="shared" si="8"/>
        <v/>
      </c>
    </row>
    <row r="144" spans="4:22" s="93" customFormat="1">
      <c r="D144" s="93" t="str">
        <f t="shared" si="6"/>
        <v/>
      </c>
      <c r="S144" s="93" t="str">
        <f t="shared" si="7"/>
        <v/>
      </c>
      <c r="V144" s="93" t="str">
        <f t="shared" si="8"/>
        <v/>
      </c>
    </row>
    <row r="145" spans="4:22" s="93" customFormat="1">
      <c r="D145" s="93" t="str">
        <f t="shared" si="6"/>
        <v/>
      </c>
      <c r="S145" s="93" t="str">
        <f t="shared" si="7"/>
        <v/>
      </c>
      <c r="V145" s="93" t="str">
        <f t="shared" si="8"/>
        <v/>
      </c>
    </row>
    <row r="146" spans="4:22" s="93" customFormat="1">
      <c r="D146" s="93" t="str">
        <f t="shared" si="6"/>
        <v/>
      </c>
      <c r="S146" s="93" t="str">
        <f t="shared" si="7"/>
        <v/>
      </c>
      <c r="V146" s="93" t="str">
        <f t="shared" si="8"/>
        <v/>
      </c>
    </row>
    <row r="147" spans="4:22" s="93" customFormat="1">
      <c r="D147" s="93" t="str">
        <f t="shared" si="6"/>
        <v/>
      </c>
      <c r="S147" s="93" t="str">
        <f t="shared" si="7"/>
        <v/>
      </c>
      <c r="V147" s="93" t="str">
        <f t="shared" si="8"/>
        <v/>
      </c>
    </row>
    <row r="148" spans="4:22" s="93" customFormat="1">
      <c r="D148" s="93" t="str">
        <f t="shared" si="6"/>
        <v/>
      </c>
      <c r="S148" s="93" t="str">
        <f t="shared" si="7"/>
        <v/>
      </c>
      <c r="V148" s="93" t="str">
        <f t="shared" si="8"/>
        <v/>
      </c>
    </row>
    <row r="149" spans="4:22" s="93" customFormat="1">
      <c r="D149" s="93" t="str">
        <f t="shared" si="6"/>
        <v/>
      </c>
      <c r="S149" s="93" t="str">
        <f t="shared" si="7"/>
        <v/>
      </c>
      <c r="V149" s="93" t="str">
        <f t="shared" si="8"/>
        <v/>
      </c>
    </row>
    <row r="150" spans="4:22" s="93" customFormat="1">
      <c r="D150" s="93" t="str">
        <f t="shared" si="6"/>
        <v/>
      </c>
      <c r="S150" s="93" t="str">
        <f t="shared" si="7"/>
        <v/>
      </c>
      <c r="V150" s="93" t="str">
        <f t="shared" si="8"/>
        <v/>
      </c>
    </row>
    <row r="151" spans="4:22" s="93" customFormat="1">
      <c r="D151" s="93" t="str">
        <f t="shared" si="6"/>
        <v/>
      </c>
      <c r="S151" s="93" t="str">
        <f t="shared" si="7"/>
        <v/>
      </c>
      <c r="V151" s="93" t="str">
        <f t="shared" si="8"/>
        <v/>
      </c>
    </row>
    <row r="152" spans="4:22" s="93" customFormat="1">
      <c r="D152" s="93" t="str">
        <f t="shared" si="6"/>
        <v/>
      </c>
      <c r="S152" s="93" t="str">
        <f t="shared" si="7"/>
        <v/>
      </c>
      <c r="V152" s="93" t="str">
        <f t="shared" si="8"/>
        <v/>
      </c>
    </row>
    <row r="153" spans="4:22" s="93" customFormat="1">
      <c r="D153" s="93" t="str">
        <f t="shared" si="6"/>
        <v/>
      </c>
      <c r="S153" s="93" t="str">
        <f t="shared" si="7"/>
        <v/>
      </c>
      <c r="V153" s="93" t="str">
        <f t="shared" si="8"/>
        <v/>
      </c>
    </row>
    <row r="154" spans="4:22" s="93" customFormat="1">
      <c r="D154" s="93" t="str">
        <f t="shared" si="6"/>
        <v/>
      </c>
      <c r="S154" s="93" t="str">
        <f t="shared" si="7"/>
        <v/>
      </c>
      <c r="V154" s="93" t="str">
        <f t="shared" si="8"/>
        <v/>
      </c>
    </row>
    <row r="155" spans="4:22" s="93" customFormat="1">
      <c r="D155" s="93" t="str">
        <f t="shared" si="6"/>
        <v/>
      </c>
      <c r="S155" s="93" t="str">
        <f t="shared" si="7"/>
        <v/>
      </c>
      <c r="V155" s="93" t="str">
        <f t="shared" si="8"/>
        <v/>
      </c>
    </row>
    <row r="156" spans="4:22" s="93" customFormat="1">
      <c r="D156" s="93" t="str">
        <f t="shared" si="6"/>
        <v/>
      </c>
      <c r="S156" s="93" t="str">
        <f t="shared" si="7"/>
        <v/>
      </c>
      <c r="V156" s="93" t="str">
        <f t="shared" si="8"/>
        <v/>
      </c>
    </row>
    <row r="157" spans="4:22" s="93" customFormat="1">
      <c r="D157" s="93" t="str">
        <f t="shared" si="6"/>
        <v/>
      </c>
      <c r="S157" s="93" t="str">
        <f t="shared" si="7"/>
        <v/>
      </c>
      <c r="V157" s="93" t="str">
        <f t="shared" si="8"/>
        <v/>
      </c>
    </row>
    <row r="158" spans="4:22" s="93" customFormat="1">
      <c r="D158" s="93" t="str">
        <f t="shared" si="6"/>
        <v/>
      </c>
      <c r="S158" s="93" t="str">
        <f t="shared" si="7"/>
        <v/>
      </c>
      <c r="V158" s="93" t="str">
        <f t="shared" si="8"/>
        <v/>
      </c>
    </row>
    <row r="159" spans="4:22" s="93" customFormat="1">
      <c r="D159" s="93" t="str">
        <f t="shared" si="6"/>
        <v/>
      </c>
      <c r="S159" s="93" t="str">
        <f t="shared" si="7"/>
        <v/>
      </c>
      <c r="V159" s="93" t="str">
        <f t="shared" si="8"/>
        <v/>
      </c>
    </row>
    <row r="160" spans="4:22" s="93" customFormat="1">
      <c r="D160" s="93" t="str">
        <f t="shared" si="6"/>
        <v/>
      </c>
      <c r="S160" s="93" t="str">
        <f t="shared" si="7"/>
        <v/>
      </c>
      <c r="V160" s="93" t="str">
        <f t="shared" si="8"/>
        <v/>
      </c>
    </row>
    <row r="161" spans="4:22" s="93" customFormat="1">
      <c r="D161" s="93" t="str">
        <f t="shared" si="6"/>
        <v/>
      </c>
      <c r="S161" s="93" t="str">
        <f t="shared" si="7"/>
        <v/>
      </c>
      <c r="V161" s="93" t="str">
        <f t="shared" si="8"/>
        <v/>
      </c>
    </row>
    <row r="162" spans="4:22" s="93" customFormat="1">
      <c r="D162" s="93" t="str">
        <f t="shared" si="6"/>
        <v/>
      </c>
      <c r="S162" s="93" t="str">
        <f t="shared" si="7"/>
        <v/>
      </c>
      <c r="V162" s="93" t="str">
        <f t="shared" si="8"/>
        <v/>
      </c>
    </row>
    <row r="163" spans="4:22" s="93" customFormat="1">
      <c r="D163" s="93" t="str">
        <f t="shared" si="6"/>
        <v/>
      </c>
      <c r="S163" s="93" t="str">
        <f t="shared" si="7"/>
        <v/>
      </c>
      <c r="V163" s="93" t="str">
        <f t="shared" si="8"/>
        <v/>
      </c>
    </row>
    <row r="164" spans="4:22" s="93" customFormat="1">
      <c r="D164" s="93" t="str">
        <f t="shared" si="6"/>
        <v/>
      </c>
      <c r="S164" s="93" t="str">
        <f t="shared" si="7"/>
        <v/>
      </c>
      <c r="V164" s="93" t="str">
        <f t="shared" si="8"/>
        <v/>
      </c>
    </row>
    <row r="165" spans="4:22" s="93" customFormat="1">
      <c r="D165" s="93" t="str">
        <f t="shared" si="6"/>
        <v/>
      </c>
      <c r="S165" s="93" t="str">
        <f t="shared" si="7"/>
        <v/>
      </c>
      <c r="V165" s="93" t="str">
        <f t="shared" si="8"/>
        <v/>
      </c>
    </row>
    <row r="166" spans="4:22" s="93" customFormat="1">
      <c r="D166" s="93" t="str">
        <f t="shared" si="6"/>
        <v/>
      </c>
      <c r="S166" s="93" t="str">
        <f t="shared" si="7"/>
        <v/>
      </c>
      <c r="V166" s="93" t="str">
        <f t="shared" si="8"/>
        <v/>
      </c>
    </row>
    <row r="167" spans="4:22" s="93" customFormat="1">
      <c r="D167" s="93" t="str">
        <f t="shared" si="6"/>
        <v/>
      </c>
      <c r="S167" s="93" t="str">
        <f t="shared" si="7"/>
        <v/>
      </c>
      <c r="V167" s="93" t="str">
        <f t="shared" si="8"/>
        <v/>
      </c>
    </row>
    <row r="168" spans="4:22" s="93" customFormat="1">
      <c r="D168" s="93" t="str">
        <f t="shared" si="6"/>
        <v/>
      </c>
      <c r="S168" s="93" t="str">
        <f t="shared" si="7"/>
        <v/>
      </c>
      <c r="V168" s="93" t="str">
        <f t="shared" si="8"/>
        <v/>
      </c>
    </row>
    <row r="169" spans="4:22" s="93" customFormat="1">
      <c r="D169" s="93" t="str">
        <f t="shared" si="6"/>
        <v/>
      </c>
      <c r="S169" s="93" t="str">
        <f t="shared" si="7"/>
        <v/>
      </c>
      <c r="V169" s="93" t="str">
        <f t="shared" si="8"/>
        <v/>
      </c>
    </row>
    <row r="170" spans="4:22" s="93" customFormat="1">
      <c r="D170" s="93" t="str">
        <f t="shared" si="6"/>
        <v/>
      </c>
      <c r="S170" s="93" t="str">
        <f t="shared" si="7"/>
        <v/>
      </c>
      <c r="V170" s="93" t="str">
        <f t="shared" si="8"/>
        <v/>
      </c>
    </row>
    <row r="171" spans="4:22" s="93" customFormat="1">
      <c r="D171" s="93" t="str">
        <f t="shared" si="6"/>
        <v/>
      </c>
      <c r="S171" s="93" t="str">
        <f t="shared" si="7"/>
        <v/>
      </c>
      <c r="V171" s="93" t="str">
        <f t="shared" si="8"/>
        <v/>
      </c>
    </row>
    <row r="172" spans="4:22" s="93" customFormat="1">
      <c r="D172" s="93" t="str">
        <f t="shared" si="6"/>
        <v/>
      </c>
      <c r="S172" s="93" t="str">
        <f t="shared" si="7"/>
        <v/>
      </c>
      <c r="V172" s="93" t="str">
        <f t="shared" si="8"/>
        <v/>
      </c>
    </row>
    <row r="173" spans="4:22" s="93" customFormat="1">
      <c r="D173" s="93" t="str">
        <f t="shared" si="6"/>
        <v/>
      </c>
      <c r="S173" s="93" t="str">
        <f t="shared" si="7"/>
        <v/>
      </c>
      <c r="V173" s="93" t="str">
        <f t="shared" si="8"/>
        <v/>
      </c>
    </row>
    <row r="174" spans="4:22" s="93" customFormat="1">
      <c r="D174" s="93" t="str">
        <f t="shared" si="6"/>
        <v/>
      </c>
      <c r="S174" s="93" t="str">
        <f t="shared" si="7"/>
        <v/>
      </c>
      <c r="V174" s="93" t="str">
        <f t="shared" si="8"/>
        <v/>
      </c>
    </row>
    <row r="175" spans="4:22" s="93" customFormat="1">
      <c r="D175" s="93" t="str">
        <f t="shared" si="6"/>
        <v/>
      </c>
      <c r="S175" s="93" t="str">
        <f t="shared" si="7"/>
        <v/>
      </c>
      <c r="V175" s="93" t="str">
        <f t="shared" si="8"/>
        <v/>
      </c>
    </row>
    <row r="176" spans="4:22" s="93" customFormat="1">
      <c r="D176" s="93" t="str">
        <f t="shared" si="6"/>
        <v/>
      </c>
      <c r="S176" s="93" t="str">
        <f t="shared" si="7"/>
        <v/>
      </c>
      <c r="V176" s="93" t="str">
        <f t="shared" si="8"/>
        <v/>
      </c>
    </row>
    <row r="177" spans="4:22" s="93" customFormat="1">
      <c r="D177" s="93" t="str">
        <f t="shared" si="6"/>
        <v/>
      </c>
      <c r="S177" s="93" t="str">
        <f t="shared" si="7"/>
        <v/>
      </c>
      <c r="V177" s="93" t="str">
        <f t="shared" si="8"/>
        <v/>
      </c>
    </row>
    <row r="178" spans="4:22" s="93" customFormat="1">
      <c r="D178" s="93" t="str">
        <f t="shared" si="6"/>
        <v/>
      </c>
      <c r="S178" s="93" t="str">
        <f t="shared" si="7"/>
        <v/>
      </c>
      <c r="V178" s="93" t="str">
        <f t="shared" si="8"/>
        <v/>
      </c>
    </row>
    <row r="179" spans="4:22" s="93" customFormat="1">
      <c r="D179" s="93" t="str">
        <f t="shared" si="6"/>
        <v/>
      </c>
      <c r="S179" s="93" t="str">
        <f t="shared" si="7"/>
        <v/>
      </c>
      <c r="V179" s="93" t="str">
        <f t="shared" si="8"/>
        <v/>
      </c>
    </row>
    <row r="180" spans="4:22" s="93" customFormat="1">
      <c r="D180" s="93" t="str">
        <f t="shared" si="6"/>
        <v/>
      </c>
      <c r="S180" s="93" t="str">
        <f t="shared" si="7"/>
        <v/>
      </c>
      <c r="V180" s="93" t="str">
        <f t="shared" si="8"/>
        <v/>
      </c>
    </row>
    <row r="181" spans="4:22" s="93" customFormat="1">
      <c r="D181" s="93" t="str">
        <f t="shared" si="6"/>
        <v/>
      </c>
      <c r="S181" s="93" t="str">
        <f t="shared" si="7"/>
        <v/>
      </c>
      <c r="V181" s="93" t="str">
        <f t="shared" si="8"/>
        <v/>
      </c>
    </row>
    <row r="182" spans="4:22" s="93" customFormat="1">
      <c r="D182" s="93" t="str">
        <f t="shared" si="6"/>
        <v/>
      </c>
      <c r="S182" s="93" t="str">
        <f t="shared" si="7"/>
        <v/>
      </c>
      <c r="V182" s="93" t="str">
        <f t="shared" si="8"/>
        <v/>
      </c>
    </row>
    <row r="183" spans="4:22" s="93" customFormat="1">
      <c r="D183" s="93" t="str">
        <f t="shared" si="6"/>
        <v/>
      </c>
      <c r="S183" s="93" t="str">
        <f t="shared" si="7"/>
        <v/>
      </c>
      <c r="V183" s="93" t="str">
        <f t="shared" si="8"/>
        <v/>
      </c>
    </row>
    <row r="184" spans="4:22" s="93" customFormat="1">
      <c r="D184" s="93" t="str">
        <f t="shared" si="6"/>
        <v/>
      </c>
      <c r="S184" s="93" t="str">
        <f t="shared" si="7"/>
        <v/>
      </c>
      <c r="V184" s="93" t="str">
        <f t="shared" si="8"/>
        <v/>
      </c>
    </row>
    <row r="185" spans="4:22" s="93" customFormat="1">
      <c r="D185" s="93" t="str">
        <f t="shared" si="6"/>
        <v/>
      </c>
      <c r="S185" s="93" t="str">
        <f t="shared" si="7"/>
        <v/>
      </c>
      <c r="V185" s="93" t="str">
        <f t="shared" si="8"/>
        <v/>
      </c>
    </row>
    <row r="186" spans="4:22" s="93" customFormat="1">
      <c r="D186" s="93" t="str">
        <f t="shared" si="6"/>
        <v/>
      </c>
      <c r="S186" s="93" t="str">
        <f t="shared" si="7"/>
        <v/>
      </c>
      <c r="V186" s="93" t="str">
        <f t="shared" si="8"/>
        <v/>
      </c>
    </row>
    <row r="187" spans="4:22" s="93" customFormat="1">
      <c r="D187" s="93" t="str">
        <f t="shared" si="6"/>
        <v/>
      </c>
      <c r="S187" s="93" t="str">
        <f t="shared" si="7"/>
        <v/>
      </c>
      <c r="V187" s="93" t="str">
        <f t="shared" si="8"/>
        <v/>
      </c>
    </row>
    <row r="188" spans="4:22" s="93" customFormat="1">
      <c r="D188" s="93" t="str">
        <f t="shared" si="6"/>
        <v/>
      </c>
      <c r="S188" s="93" t="str">
        <f t="shared" si="7"/>
        <v/>
      </c>
      <c r="V188" s="93" t="str">
        <f t="shared" si="8"/>
        <v/>
      </c>
    </row>
    <row r="189" spans="4:22" s="93" customFormat="1">
      <c r="D189" s="93" t="str">
        <f t="shared" si="6"/>
        <v/>
      </c>
      <c r="S189" s="93" t="str">
        <f t="shared" si="7"/>
        <v/>
      </c>
      <c r="V189" s="93" t="str">
        <f t="shared" si="8"/>
        <v/>
      </c>
    </row>
    <row r="190" spans="4:22" s="93" customFormat="1">
      <c r="D190" s="93" t="str">
        <f t="shared" si="6"/>
        <v/>
      </c>
      <c r="S190" s="93" t="str">
        <f t="shared" si="7"/>
        <v/>
      </c>
      <c r="V190" s="93" t="str">
        <f t="shared" si="8"/>
        <v/>
      </c>
    </row>
    <row r="191" spans="4:22" s="93" customFormat="1">
      <c r="D191" s="93" t="str">
        <f t="shared" si="6"/>
        <v/>
      </c>
      <c r="S191" s="93" t="str">
        <f t="shared" si="7"/>
        <v/>
      </c>
      <c r="V191" s="93" t="str">
        <f t="shared" si="8"/>
        <v/>
      </c>
    </row>
    <row r="192" spans="4:22" s="93" customFormat="1">
      <c r="D192" s="93" t="str">
        <f t="shared" si="6"/>
        <v/>
      </c>
      <c r="S192" s="93" t="str">
        <f t="shared" si="7"/>
        <v/>
      </c>
      <c r="V192" s="93" t="str">
        <f t="shared" si="8"/>
        <v/>
      </c>
    </row>
    <row r="193" spans="4:22" s="93" customFormat="1">
      <c r="D193" s="93" t="str">
        <f t="shared" si="6"/>
        <v/>
      </c>
      <c r="S193" s="93" t="str">
        <f t="shared" si="7"/>
        <v/>
      </c>
      <c r="V193" s="93" t="str">
        <f t="shared" si="8"/>
        <v/>
      </c>
    </row>
    <row r="194" spans="4:22" s="93" customFormat="1">
      <c r="D194" s="93" t="str">
        <f t="shared" ref="D194:D257" si="9">IF(A194&lt;&gt;"","G/L Account","")</f>
        <v/>
      </c>
      <c r="S194" s="93" t="str">
        <f t="shared" ref="S194:S257" si="10">IF(A194&lt;&gt;"","AWARD","")</f>
        <v/>
      </c>
      <c r="V194" s="93" t="str">
        <f t="shared" ref="V194:V257" si="11">IF(A194&lt;&gt;"","G/L Account","")</f>
        <v/>
      </c>
    </row>
    <row r="195" spans="4:22" s="93" customFormat="1">
      <c r="D195" s="93" t="str">
        <f t="shared" si="9"/>
        <v/>
      </c>
      <c r="S195" s="93" t="str">
        <f t="shared" si="10"/>
        <v/>
      </c>
      <c r="V195" s="93" t="str">
        <f t="shared" si="11"/>
        <v/>
      </c>
    </row>
    <row r="196" spans="4:22" s="93" customFormat="1">
      <c r="D196" s="93" t="str">
        <f t="shared" si="9"/>
        <v/>
      </c>
      <c r="S196" s="93" t="str">
        <f t="shared" si="10"/>
        <v/>
      </c>
      <c r="V196" s="93" t="str">
        <f t="shared" si="11"/>
        <v/>
      </c>
    </row>
    <row r="197" spans="4:22" s="93" customFormat="1">
      <c r="D197" s="93" t="str">
        <f t="shared" si="9"/>
        <v/>
      </c>
      <c r="S197" s="93" t="str">
        <f t="shared" si="10"/>
        <v/>
      </c>
      <c r="V197" s="93" t="str">
        <f t="shared" si="11"/>
        <v/>
      </c>
    </row>
    <row r="198" spans="4:22" s="93" customFormat="1">
      <c r="D198" s="93" t="str">
        <f t="shared" si="9"/>
        <v/>
      </c>
      <c r="S198" s="93" t="str">
        <f t="shared" si="10"/>
        <v/>
      </c>
      <c r="V198" s="93" t="str">
        <f t="shared" si="11"/>
        <v/>
      </c>
    </row>
    <row r="199" spans="4:22" s="93" customFormat="1">
      <c r="D199" s="93" t="str">
        <f t="shared" si="9"/>
        <v/>
      </c>
      <c r="S199" s="93" t="str">
        <f t="shared" si="10"/>
        <v/>
      </c>
      <c r="V199" s="93" t="str">
        <f t="shared" si="11"/>
        <v/>
      </c>
    </row>
    <row r="200" spans="4:22" s="93" customFormat="1">
      <c r="D200" s="93" t="str">
        <f t="shared" si="9"/>
        <v/>
      </c>
      <c r="S200" s="93" t="str">
        <f t="shared" si="10"/>
        <v/>
      </c>
      <c r="V200" s="93" t="str">
        <f t="shared" si="11"/>
        <v/>
      </c>
    </row>
    <row r="201" spans="4:22" s="93" customFormat="1">
      <c r="D201" s="93" t="str">
        <f t="shared" si="9"/>
        <v/>
      </c>
      <c r="S201" s="93" t="str">
        <f t="shared" si="10"/>
        <v/>
      </c>
      <c r="V201" s="93" t="str">
        <f t="shared" si="11"/>
        <v/>
      </c>
    </row>
    <row r="202" spans="4:22" s="93" customFormat="1">
      <c r="D202" s="93" t="str">
        <f t="shared" si="9"/>
        <v/>
      </c>
      <c r="S202" s="93" t="str">
        <f t="shared" si="10"/>
        <v/>
      </c>
      <c r="V202" s="93" t="str">
        <f t="shared" si="11"/>
        <v/>
      </c>
    </row>
    <row r="203" spans="4:22" s="93" customFormat="1">
      <c r="D203" s="93" t="str">
        <f t="shared" si="9"/>
        <v/>
      </c>
      <c r="S203" s="93" t="str">
        <f t="shared" si="10"/>
        <v/>
      </c>
      <c r="V203" s="93" t="str">
        <f t="shared" si="11"/>
        <v/>
      </c>
    </row>
    <row r="204" spans="4:22" s="93" customFormat="1">
      <c r="D204" s="93" t="str">
        <f t="shared" si="9"/>
        <v/>
      </c>
      <c r="S204" s="93" t="str">
        <f t="shared" si="10"/>
        <v/>
      </c>
      <c r="V204" s="93" t="str">
        <f t="shared" si="11"/>
        <v/>
      </c>
    </row>
    <row r="205" spans="4:22" s="93" customFormat="1">
      <c r="D205" s="93" t="str">
        <f t="shared" si="9"/>
        <v/>
      </c>
      <c r="S205" s="93" t="str">
        <f t="shared" si="10"/>
        <v/>
      </c>
      <c r="V205" s="93" t="str">
        <f t="shared" si="11"/>
        <v/>
      </c>
    </row>
    <row r="206" spans="4:22" s="93" customFormat="1">
      <c r="D206" s="93" t="str">
        <f t="shared" si="9"/>
        <v/>
      </c>
      <c r="S206" s="93" t="str">
        <f t="shared" si="10"/>
        <v/>
      </c>
      <c r="V206" s="93" t="str">
        <f t="shared" si="11"/>
        <v/>
      </c>
    </row>
    <row r="207" spans="4:22" s="93" customFormat="1">
      <c r="D207" s="93" t="str">
        <f t="shared" si="9"/>
        <v/>
      </c>
      <c r="S207" s="93" t="str">
        <f t="shared" si="10"/>
        <v/>
      </c>
      <c r="V207" s="93" t="str">
        <f t="shared" si="11"/>
        <v/>
      </c>
    </row>
    <row r="208" spans="4:22" s="93" customFormat="1">
      <c r="D208" s="93" t="str">
        <f t="shared" si="9"/>
        <v/>
      </c>
      <c r="S208" s="93" t="str">
        <f t="shared" si="10"/>
        <v/>
      </c>
      <c r="V208" s="93" t="str">
        <f t="shared" si="11"/>
        <v/>
      </c>
    </row>
    <row r="209" spans="4:22" s="93" customFormat="1">
      <c r="D209" s="93" t="str">
        <f t="shared" si="9"/>
        <v/>
      </c>
      <c r="S209" s="93" t="str">
        <f t="shared" si="10"/>
        <v/>
      </c>
      <c r="V209" s="93" t="str">
        <f t="shared" si="11"/>
        <v/>
      </c>
    </row>
    <row r="210" spans="4:22" s="93" customFormat="1">
      <c r="D210" s="93" t="str">
        <f t="shared" si="9"/>
        <v/>
      </c>
      <c r="S210" s="93" t="str">
        <f t="shared" si="10"/>
        <v/>
      </c>
      <c r="V210" s="93" t="str">
        <f t="shared" si="11"/>
        <v/>
      </c>
    </row>
    <row r="211" spans="4:22" s="93" customFormat="1">
      <c r="D211" s="93" t="str">
        <f t="shared" si="9"/>
        <v/>
      </c>
      <c r="S211" s="93" t="str">
        <f t="shared" si="10"/>
        <v/>
      </c>
      <c r="V211" s="93" t="str">
        <f t="shared" si="11"/>
        <v/>
      </c>
    </row>
    <row r="212" spans="4:22" s="93" customFormat="1">
      <c r="D212" s="93" t="str">
        <f t="shared" si="9"/>
        <v/>
      </c>
      <c r="S212" s="93" t="str">
        <f t="shared" si="10"/>
        <v/>
      </c>
      <c r="V212" s="93" t="str">
        <f t="shared" si="11"/>
        <v/>
      </c>
    </row>
    <row r="213" spans="4:22" s="93" customFormat="1">
      <c r="D213" s="93" t="str">
        <f t="shared" si="9"/>
        <v/>
      </c>
      <c r="S213" s="93" t="str">
        <f t="shared" si="10"/>
        <v/>
      </c>
      <c r="V213" s="93" t="str">
        <f t="shared" si="11"/>
        <v/>
      </c>
    </row>
    <row r="214" spans="4:22" s="93" customFormat="1">
      <c r="D214" s="93" t="str">
        <f t="shared" si="9"/>
        <v/>
      </c>
      <c r="S214" s="93" t="str">
        <f t="shared" si="10"/>
        <v/>
      </c>
      <c r="V214" s="93" t="str">
        <f t="shared" si="11"/>
        <v/>
      </c>
    </row>
    <row r="215" spans="4:22" s="93" customFormat="1">
      <c r="D215" s="93" t="str">
        <f t="shared" si="9"/>
        <v/>
      </c>
      <c r="S215" s="93" t="str">
        <f t="shared" si="10"/>
        <v/>
      </c>
      <c r="V215" s="93" t="str">
        <f t="shared" si="11"/>
        <v/>
      </c>
    </row>
    <row r="216" spans="4:22" s="93" customFormat="1">
      <c r="D216" s="93" t="str">
        <f t="shared" si="9"/>
        <v/>
      </c>
      <c r="S216" s="93" t="str">
        <f t="shared" si="10"/>
        <v/>
      </c>
      <c r="V216" s="93" t="str">
        <f t="shared" si="11"/>
        <v/>
      </c>
    </row>
    <row r="217" spans="4:22" s="93" customFormat="1">
      <c r="D217" s="93" t="str">
        <f t="shared" si="9"/>
        <v/>
      </c>
      <c r="S217" s="93" t="str">
        <f t="shared" si="10"/>
        <v/>
      </c>
      <c r="V217" s="93" t="str">
        <f t="shared" si="11"/>
        <v/>
      </c>
    </row>
    <row r="218" spans="4:22" s="93" customFormat="1">
      <c r="D218" s="93" t="str">
        <f t="shared" si="9"/>
        <v/>
      </c>
      <c r="S218" s="93" t="str">
        <f t="shared" si="10"/>
        <v/>
      </c>
      <c r="V218" s="93" t="str">
        <f t="shared" si="11"/>
        <v/>
      </c>
    </row>
    <row r="219" spans="4:22" s="93" customFormat="1">
      <c r="D219" s="93" t="str">
        <f t="shared" si="9"/>
        <v/>
      </c>
      <c r="S219" s="93" t="str">
        <f t="shared" si="10"/>
        <v/>
      </c>
      <c r="V219" s="93" t="str">
        <f t="shared" si="11"/>
        <v/>
      </c>
    </row>
    <row r="220" spans="4:22" s="93" customFormat="1">
      <c r="D220" s="93" t="str">
        <f t="shared" si="9"/>
        <v/>
      </c>
      <c r="S220" s="93" t="str">
        <f t="shared" si="10"/>
        <v/>
      </c>
      <c r="V220" s="93" t="str">
        <f t="shared" si="11"/>
        <v/>
      </c>
    </row>
    <row r="221" spans="4:22" s="93" customFormat="1">
      <c r="D221" s="93" t="str">
        <f t="shared" si="9"/>
        <v/>
      </c>
      <c r="S221" s="93" t="str">
        <f t="shared" si="10"/>
        <v/>
      </c>
      <c r="V221" s="93" t="str">
        <f t="shared" si="11"/>
        <v/>
      </c>
    </row>
    <row r="222" spans="4:22" s="93" customFormat="1">
      <c r="D222" s="93" t="str">
        <f t="shared" si="9"/>
        <v/>
      </c>
      <c r="S222" s="93" t="str">
        <f t="shared" si="10"/>
        <v/>
      </c>
      <c r="V222" s="93" t="str">
        <f t="shared" si="11"/>
        <v/>
      </c>
    </row>
    <row r="223" spans="4:22" s="93" customFormat="1">
      <c r="D223" s="93" t="str">
        <f t="shared" si="9"/>
        <v/>
      </c>
      <c r="S223" s="93" t="str">
        <f t="shared" si="10"/>
        <v/>
      </c>
      <c r="V223" s="93" t="str">
        <f t="shared" si="11"/>
        <v/>
      </c>
    </row>
    <row r="224" spans="4:22" s="93" customFormat="1">
      <c r="D224" s="93" t="str">
        <f t="shared" si="9"/>
        <v/>
      </c>
      <c r="S224" s="93" t="str">
        <f t="shared" si="10"/>
        <v/>
      </c>
      <c r="V224" s="93" t="str">
        <f t="shared" si="11"/>
        <v/>
      </c>
    </row>
    <row r="225" spans="4:22" s="93" customFormat="1">
      <c r="D225" s="93" t="str">
        <f t="shared" si="9"/>
        <v/>
      </c>
      <c r="S225" s="93" t="str">
        <f t="shared" si="10"/>
        <v/>
      </c>
      <c r="V225" s="93" t="str">
        <f t="shared" si="11"/>
        <v/>
      </c>
    </row>
    <row r="226" spans="4:22" s="93" customFormat="1">
      <c r="D226" s="93" t="str">
        <f t="shared" si="9"/>
        <v/>
      </c>
      <c r="S226" s="93" t="str">
        <f t="shared" si="10"/>
        <v/>
      </c>
      <c r="V226" s="93" t="str">
        <f t="shared" si="11"/>
        <v/>
      </c>
    </row>
    <row r="227" spans="4:22" s="93" customFormat="1">
      <c r="D227" s="93" t="str">
        <f t="shared" si="9"/>
        <v/>
      </c>
      <c r="S227" s="93" t="str">
        <f t="shared" si="10"/>
        <v/>
      </c>
      <c r="V227" s="93" t="str">
        <f t="shared" si="11"/>
        <v/>
      </c>
    </row>
    <row r="228" spans="4:22" s="93" customFormat="1">
      <c r="D228" s="93" t="str">
        <f t="shared" si="9"/>
        <v/>
      </c>
      <c r="S228" s="93" t="str">
        <f t="shared" si="10"/>
        <v/>
      </c>
      <c r="V228" s="93" t="str">
        <f t="shared" si="11"/>
        <v/>
      </c>
    </row>
    <row r="229" spans="4:22" s="93" customFormat="1">
      <c r="D229" s="93" t="str">
        <f t="shared" si="9"/>
        <v/>
      </c>
      <c r="S229" s="93" t="str">
        <f t="shared" si="10"/>
        <v/>
      </c>
      <c r="V229" s="93" t="str">
        <f t="shared" si="11"/>
        <v/>
      </c>
    </row>
    <row r="230" spans="4:22" s="93" customFormat="1">
      <c r="D230" s="93" t="str">
        <f t="shared" si="9"/>
        <v/>
      </c>
      <c r="S230" s="93" t="str">
        <f t="shared" si="10"/>
        <v/>
      </c>
      <c r="V230" s="93" t="str">
        <f t="shared" si="11"/>
        <v/>
      </c>
    </row>
    <row r="231" spans="4:22" s="93" customFormat="1">
      <c r="D231" s="93" t="str">
        <f t="shared" si="9"/>
        <v/>
      </c>
      <c r="S231" s="93" t="str">
        <f t="shared" si="10"/>
        <v/>
      </c>
      <c r="V231" s="93" t="str">
        <f t="shared" si="11"/>
        <v/>
      </c>
    </row>
    <row r="232" spans="4:22" s="93" customFormat="1">
      <c r="D232" s="93" t="str">
        <f t="shared" si="9"/>
        <v/>
      </c>
      <c r="S232" s="93" t="str">
        <f t="shared" si="10"/>
        <v/>
      </c>
      <c r="V232" s="93" t="str">
        <f t="shared" si="11"/>
        <v/>
      </c>
    </row>
    <row r="233" spans="4:22" s="93" customFormat="1">
      <c r="D233" s="93" t="str">
        <f t="shared" si="9"/>
        <v/>
      </c>
      <c r="S233" s="93" t="str">
        <f t="shared" si="10"/>
        <v/>
      </c>
      <c r="V233" s="93" t="str">
        <f t="shared" si="11"/>
        <v/>
      </c>
    </row>
    <row r="234" spans="4:22" s="93" customFormat="1">
      <c r="D234" s="93" t="str">
        <f t="shared" si="9"/>
        <v/>
      </c>
      <c r="S234" s="93" t="str">
        <f t="shared" si="10"/>
        <v/>
      </c>
      <c r="V234" s="93" t="str">
        <f t="shared" si="11"/>
        <v/>
      </c>
    </row>
    <row r="235" spans="4:22" s="93" customFormat="1">
      <c r="D235" s="93" t="str">
        <f t="shared" si="9"/>
        <v/>
      </c>
      <c r="S235" s="93" t="str">
        <f t="shared" si="10"/>
        <v/>
      </c>
      <c r="V235" s="93" t="str">
        <f t="shared" si="11"/>
        <v/>
      </c>
    </row>
    <row r="236" spans="4:22" s="93" customFormat="1">
      <c r="D236" s="93" t="str">
        <f t="shared" si="9"/>
        <v/>
      </c>
      <c r="S236" s="93" t="str">
        <f t="shared" si="10"/>
        <v/>
      </c>
      <c r="V236" s="93" t="str">
        <f t="shared" si="11"/>
        <v/>
      </c>
    </row>
    <row r="237" spans="4:22" s="93" customFormat="1">
      <c r="D237" s="93" t="str">
        <f t="shared" si="9"/>
        <v/>
      </c>
      <c r="S237" s="93" t="str">
        <f t="shared" si="10"/>
        <v/>
      </c>
      <c r="V237" s="93" t="str">
        <f t="shared" si="11"/>
        <v/>
      </c>
    </row>
    <row r="238" spans="4:22" s="93" customFormat="1">
      <c r="D238" s="93" t="str">
        <f t="shared" si="9"/>
        <v/>
      </c>
      <c r="S238" s="93" t="str">
        <f t="shared" si="10"/>
        <v/>
      </c>
      <c r="V238" s="93" t="str">
        <f t="shared" si="11"/>
        <v/>
      </c>
    </row>
    <row r="239" spans="4:22" s="93" customFormat="1">
      <c r="D239" s="93" t="str">
        <f t="shared" si="9"/>
        <v/>
      </c>
      <c r="S239" s="93" t="str">
        <f t="shared" si="10"/>
        <v/>
      </c>
      <c r="V239" s="93" t="str">
        <f t="shared" si="11"/>
        <v/>
      </c>
    </row>
    <row r="240" spans="4:22" s="93" customFormat="1">
      <c r="D240" s="93" t="str">
        <f t="shared" si="9"/>
        <v/>
      </c>
      <c r="S240" s="93" t="str">
        <f t="shared" si="10"/>
        <v/>
      </c>
      <c r="V240" s="93" t="str">
        <f t="shared" si="11"/>
        <v/>
      </c>
    </row>
    <row r="241" spans="4:22" s="93" customFormat="1">
      <c r="D241" s="93" t="str">
        <f t="shared" si="9"/>
        <v/>
      </c>
      <c r="S241" s="93" t="str">
        <f t="shared" si="10"/>
        <v/>
      </c>
      <c r="V241" s="93" t="str">
        <f t="shared" si="11"/>
        <v/>
      </c>
    </row>
    <row r="242" spans="4:22" s="93" customFormat="1">
      <c r="D242" s="93" t="str">
        <f t="shared" si="9"/>
        <v/>
      </c>
      <c r="S242" s="93" t="str">
        <f t="shared" si="10"/>
        <v/>
      </c>
      <c r="V242" s="93" t="str">
        <f t="shared" si="11"/>
        <v/>
      </c>
    </row>
    <row r="243" spans="4:22" s="93" customFormat="1">
      <c r="D243" s="93" t="str">
        <f t="shared" si="9"/>
        <v/>
      </c>
      <c r="S243" s="93" t="str">
        <f t="shared" si="10"/>
        <v/>
      </c>
      <c r="V243" s="93" t="str">
        <f t="shared" si="11"/>
        <v/>
      </c>
    </row>
    <row r="244" spans="4:22" s="93" customFormat="1">
      <c r="D244" s="93" t="str">
        <f t="shared" si="9"/>
        <v/>
      </c>
      <c r="S244" s="93" t="str">
        <f t="shared" si="10"/>
        <v/>
      </c>
      <c r="V244" s="93" t="str">
        <f t="shared" si="11"/>
        <v/>
      </c>
    </row>
    <row r="245" spans="4:22" s="93" customFormat="1">
      <c r="D245" s="93" t="str">
        <f t="shared" si="9"/>
        <v/>
      </c>
      <c r="S245" s="93" t="str">
        <f t="shared" si="10"/>
        <v/>
      </c>
      <c r="V245" s="93" t="str">
        <f t="shared" si="11"/>
        <v/>
      </c>
    </row>
    <row r="246" spans="4:22" s="93" customFormat="1">
      <c r="D246" s="93" t="str">
        <f t="shared" si="9"/>
        <v/>
      </c>
      <c r="S246" s="93" t="str">
        <f t="shared" si="10"/>
        <v/>
      </c>
      <c r="V246" s="93" t="str">
        <f t="shared" si="11"/>
        <v/>
      </c>
    </row>
    <row r="247" spans="4:22" s="93" customFormat="1">
      <c r="D247" s="93" t="str">
        <f t="shared" si="9"/>
        <v/>
      </c>
      <c r="S247" s="93" t="str">
        <f t="shared" si="10"/>
        <v/>
      </c>
      <c r="V247" s="93" t="str">
        <f t="shared" si="11"/>
        <v/>
      </c>
    </row>
    <row r="248" spans="4:22" s="93" customFormat="1">
      <c r="D248" s="93" t="str">
        <f t="shared" si="9"/>
        <v/>
      </c>
      <c r="S248" s="93" t="str">
        <f t="shared" si="10"/>
        <v/>
      </c>
      <c r="V248" s="93" t="str">
        <f t="shared" si="11"/>
        <v/>
      </c>
    </row>
    <row r="249" spans="4:22" s="93" customFormat="1">
      <c r="D249" s="93" t="str">
        <f t="shared" si="9"/>
        <v/>
      </c>
      <c r="S249" s="93" t="str">
        <f t="shared" si="10"/>
        <v/>
      </c>
      <c r="V249" s="93" t="str">
        <f t="shared" si="11"/>
        <v/>
      </c>
    </row>
    <row r="250" spans="4:22" s="93" customFormat="1">
      <c r="D250" s="93" t="str">
        <f t="shared" si="9"/>
        <v/>
      </c>
      <c r="S250" s="93" t="str">
        <f t="shared" si="10"/>
        <v/>
      </c>
      <c r="V250" s="93" t="str">
        <f t="shared" si="11"/>
        <v/>
      </c>
    </row>
    <row r="251" spans="4:22" s="93" customFormat="1">
      <c r="D251" s="93" t="str">
        <f t="shared" si="9"/>
        <v/>
      </c>
      <c r="S251" s="93" t="str">
        <f t="shared" si="10"/>
        <v/>
      </c>
      <c r="V251" s="93" t="str">
        <f t="shared" si="11"/>
        <v/>
      </c>
    </row>
    <row r="252" spans="4:22" s="93" customFormat="1">
      <c r="D252" s="93" t="str">
        <f t="shared" si="9"/>
        <v/>
      </c>
      <c r="S252" s="93" t="str">
        <f t="shared" si="10"/>
        <v/>
      </c>
      <c r="V252" s="93" t="str">
        <f t="shared" si="11"/>
        <v/>
      </c>
    </row>
    <row r="253" spans="4:22" s="93" customFormat="1">
      <c r="D253" s="93" t="str">
        <f t="shared" si="9"/>
        <v/>
      </c>
      <c r="S253" s="93" t="str">
        <f t="shared" si="10"/>
        <v/>
      </c>
      <c r="V253" s="93" t="str">
        <f t="shared" si="11"/>
        <v/>
      </c>
    </row>
    <row r="254" spans="4:22" s="93" customFormat="1">
      <c r="D254" s="93" t="str">
        <f t="shared" si="9"/>
        <v/>
      </c>
      <c r="S254" s="93" t="str">
        <f t="shared" si="10"/>
        <v/>
      </c>
      <c r="V254" s="93" t="str">
        <f t="shared" si="11"/>
        <v/>
      </c>
    </row>
    <row r="255" spans="4:22" s="93" customFormat="1">
      <c r="D255" s="93" t="str">
        <f t="shared" si="9"/>
        <v/>
      </c>
      <c r="S255" s="93" t="str">
        <f t="shared" si="10"/>
        <v/>
      </c>
      <c r="V255" s="93" t="str">
        <f t="shared" si="11"/>
        <v/>
      </c>
    </row>
    <row r="256" spans="4:22" s="93" customFormat="1">
      <c r="D256" s="93" t="str">
        <f t="shared" si="9"/>
        <v/>
      </c>
      <c r="S256" s="93" t="str">
        <f t="shared" si="10"/>
        <v/>
      </c>
      <c r="V256" s="93" t="str">
        <f t="shared" si="11"/>
        <v/>
      </c>
    </row>
    <row r="257" spans="4:22" s="93" customFormat="1">
      <c r="D257" s="93" t="str">
        <f t="shared" si="9"/>
        <v/>
      </c>
      <c r="S257" s="93" t="str">
        <f t="shared" si="10"/>
        <v/>
      </c>
      <c r="V257" s="93" t="str">
        <f t="shared" si="11"/>
        <v/>
      </c>
    </row>
    <row r="258" spans="4:22" s="93" customFormat="1">
      <c r="D258" s="93" t="str">
        <f t="shared" ref="D258:D321" si="12">IF(A258&lt;&gt;"","G/L Account","")</f>
        <v/>
      </c>
      <c r="S258" s="93" t="str">
        <f t="shared" ref="S258:S321" si="13">IF(A258&lt;&gt;"","AWARD","")</f>
        <v/>
      </c>
      <c r="V258" s="93" t="str">
        <f t="shared" ref="V258:V321" si="14">IF(A258&lt;&gt;"","G/L Account","")</f>
        <v/>
      </c>
    </row>
    <row r="259" spans="4:22" s="93" customFormat="1">
      <c r="D259" s="93" t="str">
        <f t="shared" si="12"/>
        <v/>
      </c>
      <c r="S259" s="93" t="str">
        <f t="shared" si="13"/>
        <v/>
      </c>
      <c r="V259" s="93" t="str">
        <f t="shared" si="14"/>
        <v/>
      </c>
    </row>
    <row r="260" spans="4:22" s="93" customFormat="1">
      <c r="D260" s="93" t="str">
        <f t="shared" si="12"/>
        <v/>
      </c>
      <c r="S260" s="93" t="str">
        <f t="shared" si="13"/>
        <v/>
      </c>
      <c r="V260" s="93" t="str">
        <f t="shared" si="14"/>
        <v/>
      </c>
    </row>
    <row r="261" spans="4:22" s="93" customFormat="1">
      <c r="D261" s="93" t="str">
        <f t="shared" si="12"/>
        <v/>
      </c>
      <c r="S261" s="93" t="str">
        <f t="shared" si="13"/>
        <v/>
      </c>
      <c r="V261" s="93" t="str">
        <f t="shared" si="14"/>
        <v/>
      </c>
    </row>
    <row r="262" spans="4:22" s="93" customFormat="1">
      <c r="D262" s="93" t="str">
        <f t="shared" si="12"/>
        <v/>
      </c>
      <c r="S262" s="93" t="str">
        <f t="shared" si="13"/>
        <v/>
      </c>
      <c r="V262" s="93" t="str">
        <f t="shared" si="14"/>
        <v/>
      </c>
    </row>
    <row r="263" spans="4:22" s="93" customFormat="1">
      <c r="D263" s="93" t="str">
        <f t="shared" si="12"/>
        <v/>
      </c>
      <c r="S263" s="93" t="str">
        <f t="shared" si="13"/>
        <v/>
      </c>
      <c r="V263" s="93" t="str">
        <f t="shared" si="14"/>
        <v/>
      </c>
    </row>
    <row r="264" spans="4:22" s="93" customFormat="1">
      <c r="D264" s="93" t="str">
        <f t="shared" si="12"/>
        <v/>
      </c>
      <c r="S264" s="93" t="str">
        <f t="shared" si="13"/>
        <v/>
      </c>
      <c r="V264" s="93" t="str">
        <f t="shared" si="14"/>
        <v/>
      </c>
    </row>
    <row r="265" spans="4:22" s="93" customFormat="1">
      <c r="D265" s="93" t="str">
        <f t="shared" si="12"/>
        <v/>
      </c>
      <c r="S265" s="93" t="str">
        <f t="shared" si="13"/>
        <v/>
      </c>
      <c r="V265" s="93" t="str">
        <f t="shared" si="14"/>
        <v/>
      </c>
    </row>
    <row r="266" spans="4:22" s="93" customFormat="1">
      <c r="D266" s="93" t="str">
        <f t="shared" si="12"/>
        <v/>
      </c>
      <c r="S266" s="93" t="str">
        <f t="shared" si="13"/>
        <v/>
      </c>
      <c r="V266" s="93" t="str">
        <f t="shared" si="14"/>
        <v/>
      </c>
    </row>
    <row r="267" spans="4:22" s="93" customFormat="1">
      <c r="D267" s="93" t="str">
        <f t="shared" si="12"/>
        <v/>
      </c>
      <c r="S267" s="93" t="str">
        <f t="shared" si="13"/>
        <v/>
      </c>
      <c r="V267" s="93" t="str">
        <f t="shared" si="14"/>
        <v/>
      </c>
    </row>
    <row r="268" spans="4:22" s="93" customFormat="1">
      <c r="D268" s="93" t="str">
        <f t="shared" si="12"/>
        <v/>
      </c>
      <c r="S268" s="93" t="str">
        <f t="shared" si="13"/>
        <v/>
      </c>
      <c r="V268" s="93" t="str">
        <f t="shared" si="14"/>
        <v/>
      </c>
    </row>
    <row r="269" spans="4:22" s="93" customFormat="1">
      <c r="D269" s="93" t="str">
        <f t="shared" si="12"/>
        <v/>
      </c>
      <c r="S269" s="93" t="str">
        <f t="shared" si="13"/>
        <v/>
      </c>
      <c r="V269" s="93" t="str">
        <f t="shared" si="14"/>
        <v/>
      </c>
    </row>
    <row r="270" spans="4:22" s="93" customFormat="1">
      <c r="D270" s="93" t="str">
        <f t="shared" si="12"/>
        <v/>
      </c>
      <c r="S270" s="93" t="str">
        <f t="shared" si="13"/>
        <v/>
      </c>
      <c r="V270" s="93" t="str">
        <f t="shared" si="14"/>
        <v/>
      </c>
    </row>
    <row r="271" spans="4:22" s="93" customFormat="1">
      <c r="D271" s="93" t="str">
        <f t="shared" si="12"/>
        <v/>
      </c>
      <c r="S271" s="93" t="str">
        <f t="shared" si="13"/>
        <v/>
      </c>
      <c r="V271" s="93" t="str">
        <f t="shared" si="14"/>
        <v/>
      </c>
    </row>
    <row r="272" spans="4:22" s="93" customFormat="1">
      <c r="D272" s="93" t="str">
        <f t="shared" si="12"/>
        <v/>
      </c>
      <c r="S272" s="93" t="str">
        <f t="shared" si="13"/>
        <v/>
      </c>
      <c r="V272" s="93" t="str">
        <f t="shared" si="14"/>
        <v/>
      </c>
    </row>
    <row r="273" spans="4:22" s="93" customFormat="1">
      <c r="D273" s="93" t="str">
        <f t="shared" si="12"/>
        <v/>
      </c>
      <c r="S273" s="93" t="str">
        <f t="shared" si="13"/>
        <v/>
      </c>
      <c r="V273" s="93" t="str">
        <f t="shared" si="14"/>
        <v/>
      </c>
    </row>
    <row r="274" spans="4:22" s="93" customFormat="1">
      <c r="D274" s="93" t="str">
        <f t="shared" si="12"/>
        <v/>
      </c>
      <c r="S274" s="93" t="str">
        <f t="shared" si="13"/>
        <v/>
      </c>
      <c r="V274" s="93" t="str">
        <f t="shared" si="14"/>
        <v/>
      </c>
    </row>
    <row r="275" spans="4:22" s="93" customFormat="1">
      <c r="D275" s="93" t="str">
        <f t="shared" si="12"/>
        <v/>
      </c>
      <c r="S275" s="93" t="str">
        <f t="shared" si="13"/>
        <v/>
      </c>
      <c r="V275" s="93" t="str">
        <f t="shared" si="14"/>
        <v/>
      </c>
    </row>
    <row r="276" spans="4:22" s="93" customFormat="1">
      <c r="D276" s="93" t="str">
        <f t="shared" si="12"/>
        <v/>
      </c>
      <c r="S276" s="93" t="str">
        <f t="shared" si="13"/>
        <v/>
      </c>
      <c r="V276" s="93" t="str">
        <f t="shared" si="14"/>
        <v/>
      </c>
    </row>
    <row r="277" spans="4:22" s="93" customFormat="1">
      <c r="D277" s="93" t="str">
        <f t="shared" si="12"/>
        <v/>
      </c>
      <c r="S277" s="93" t="str">
        <f t="shared" si="13"/>
        <v/>
      </c>
      <c r="V277" s="93" t="str">
        <f t="shared" si="14"/>
        <v/>
      </c>
    </row>
    <row r="278" spans="4:22" s="93" customFormat="1">
      <c r="D278" s="93" t="str">
        <f t="shared" si="12"/>
        <v/>
      </c>
      <c r="S278" s="93" t="str">
        <f t="shared" si="13"/>
        <v/>
      </c>
      <c r="V278" s="93" t="str">
        <f t="shared" si="14"/>
        <v/>
      </c>
    </row>
    <row r="279" spans="4:22" s="93" customFormat="1">
      <c r="D279" s="93" t="str">
        <f t="shared" si="12"/>
        <v/>
      </c>
      <c r="S279" s="93" t="str">
        <f t="shared" si="13"/>
        <v/>
      </c>
      <c r="V279" s="93" t="str">
        <f t="shared" si="14"/>
        <v/>
      </c>
    </row>
    <row r="280" spans="4:22" s="93" customFormat="1">
      <c r="D280" s="93" t="str">
        <f t="shared" si="12"/>
        <v/>
      </c>
      <c r="S280" s="93" t="str">
        <f t="shared" si="13"/>
        <v/>
      </c>
      <c r="V280" s="93" t="str">
        <f t="shared" si="14"/>
        <v/>
      </c>
    </row>
    <row r="281" spans="4:22" s="93" customFormat="1">
      <c r="D281" s="93" t="str">
        <f t="shared" si="12"/>
        <v/>
      </c>
      <c r="S281" s="93" t="str">
        <f t="shared" si="13"/>
        <v/>
      </c>
      <c r="V281" s="93" t="str">
        <f t="shared" si="14"/>
        <v/>
      </c>
    </row>
    <row r="282" spans="4:22" s="93" customFormat="1">
      <c r="D282" s="93" t="str">
        <f t="shared" si="12"/>
        <v/>
      </c>
      <c r="S282" s="93" t="str">
        <f t="shared" si="13"/>
        <v/>
      </c>
      <c r="V282" s="93" t="str">
        <f t="shared" si="14"/>
        <v/>
      </c>
    </row>
    <row r="283" spans="4:22" s="93" customFormat="1">
      <c r="D283" s="93" t="str">
        <f t="shared" si="12"/>
        <v/>
      </c>
      <c r="S283" s="93" t="str">
        <f t="shared" si="13"/>
        <v/>
      </c>
      <c r="V283" s="93" t="str">
        <f t="shared" si="14"/>
        <v/>
      </c>
    </row>
    <row r="284" spans="4:22" s="93" customFormat="1">
      <c r="D284" s="93" t="str">
        <f t="shared" si="12"/>
        <v/>
      </c>
      <c r="S284" s="93" t="str">
        <f t="shared" si="13"/>
        <v/>
      </c>
      <c r="V284" s="93" t="str">
        <f t="shared" si="14"/>
        <v/>
      </c>
    </row>
    <row r="285" spans="4:22" s="93" customFormat="1">
      <c r="D285" s="93" t="str">
        <f t="shared" si="12"/>
        <v/>
      </c>
      <c r="S285" s="93" t="str">
        <f t="shared" si="13"/>
        <v/>
      </c>
      <c r="V285" s="93" t="str">
        <f t="shared" si="14"/>
        <v/>
      </c>
    </row>
    <row r="286" spans="4:22" s="93" customFormat="1">
      <c r="D286" s="93" t="str">
        <f t="shared" si="12"/>
        <v/>
      </c>
      <c r="S286" s="93" t="str">
        <f t="shared" si="13"/>
        <v/>
      </c>
      <c r="V286" s="93" t="str">
        <f t="shared" si="14"/>
        <v/>
      </c>
    </row>
    <row r="287" spans="4:22" s="93" customFormat="1">
      <c r="D287" s="93" t="str">
        <f t="shared" si="12"/>
        <v/>
      </c>
      <c r="S287" s="93" t="str">
        <f t="shared" si="13"/>
        <v/>
      </c>
      <c r="V287" s="93" t="str">
        <f t="shared" si="14"/>
        <v/>
      </c>
    </row>
    <row r="288" spans="4:22" s="93" customFormat="1">
      <c r="D288" s="93" t="str">
        <f t="shared" si="12"/>
        <v/>
      </c>
      <c r="S288" s="93" t="str">
        <f t="shared" si="13"/>
        <v/>
      </c>
      <c r="V288" s="93" t="str">
        <f t="shared" si="14"/>
        <v/>
      </c>
    </row>
    <row r="289" spans="4:22" s="93" customFormat="1">
      <c r="D289" s="93" t="str">
        <f t="shared" si="12"/>
        <v/>
      </c>
      <c r="S289" s="93" t="str">
        <f t="shared" si="13"/>
        <v/>
      </c>
      <c r="V289" s="93" t="str">
        <f t="shared" si="14"/>
        <v/>
      </c>
    </row>
    <row r="290" spans="4:22" s="93" customFormat="1">
      <c r="D290" s="93" t="str">
        <f t="shared" si="12"/>
        <v/>
      </c>
      <c r="S290" s="93" t="str">
        <f t="shared" si="13"/>
        <v/>
      </c>
      <c r="V290" s="93" t="str">
        <f t="shared" si="14"/>
        <v/>
      </c>
    </row>
    <row r="291" spans="4:22" s="93" customFormat="1">
      <c r="D291" s="93" t="str">
        <f t="shared" si="12"/>
        <v/>
      </c>
      <c r="S291" s="93" t="str">
        <f t="shared" si="13"/>
        <v/>
      </c>
      <c r="V291" s="93" t="str">
        <f t="shared" si="14"/>
        <v/>
      </c>
    </row>
    <row r="292" spans="4:22" s="93" customFormat="1">
      <c r="D292" s="93" t="str">
        <f t="shared" si="12"/>
        <v/>
      </c>
      <c r="S292" s="93" t="str">
        <f t="shared" si="13"/>
        <v/>
      </c>
      <c r="V292" s="93" t="str">
        <f t="shared" si="14"/>
        <v/>
      </c>
    </row>
    <row r="293" spans="4:22" s="93" customFormat="1">
      <c r="D293" s="93" t="str">
        <f t="shared" si="12"/>
        <v/>
      </c>
      <c r="S293" s="93" t="str">
        <f t="shared" si="13"/>
        <v/>
      </c>
      <c r="V293" s="93" t="str">
        <f t="shared" si="14"/>
        <v/>
      </c>
    </row>
    <row r="294" spans="4:22" s="93" customFormat="1">
      <c r="D294" s="93" t="str">
        <f t="shared" si="12"/>
        <v/>
      </c>
      <c r="S294" s="93" t="str">
        <f t="shared" si="13"/>
        <v/>
      </c>
      <c r="V294" s="93" t="str">
        <f t="shared" si="14"/>
        <v/>
      </c>
    </row>
    <row r="295" spans="4:22" s="93" customFormat="1">
      <c r="D295" s="93" t="str">
        <f t="shared" si="12"/>
        <v/>
      </c>
      <c r="S295" s="93" t="str">
        <f t="shared" si="13"/>
        <v/>
      </c>
      <c r="V295" s="93" t="str">
        <f t="shared" si="14"/>
        <v/>
      </c>
    </row>
    <row r="296" spans="4:22" s="93" customFormat="1">
      <c r="D296" s="93" t="str">
        <f t="shared" si="12"/>
        <v/>
      </c>
      <c r="S296" s="93" t="str">
        <f t="shared" si="13"/>
        <v/>
      </c>
      <c r="V296" s="93" t="str">
        <f t="shared" si="14"/>
        <v/>
      </c>
    </row>
    <row r="297" spans="4:22" s="93" customFormat="1">
      <c r="D297" s="93" t="str">
        <f t="shared" si="12"/>
        <v/>
      </c>
      <c r="S297" s="93" t="str">
        <f t="shared" si="13"/>
        <v/>
      </c>
      <c r="V297" s="93" t="str">
        <f t="shared" si="14"/>
        <v/>
      </c>
    </row>
    <row r="298" spans="4:22" s="93" customFormat="1">
      <c r="D298" s="93" t="str">
        <f t="shared" si="12"/>
        <v/>
      </c>
      <c r="S298" s="93" t="str">
        <f t="shared" si="13"/>
        <v/>
      </c>
      <c r="V298" s="93" t="str">
        <f t="shared" si="14"/>
        <v/>
      </c>
    </row>
    <row r="299" spans="4:22" s="93" customFormat="1">
      <c r="D299" s="93" t="str">
        <f t="shared" si="12"/>
        <v/>
      </c>
      <c r="S299" s="93" t="str">
        <f t="shared" si="13"/>
        <v/>
      </c>
      <c r="V299" s="93" t="str">
        <f t="shared" si="14"/>
        <v/>
      </c>
    </row>
    <row r="300" spans="4:22" s="93" customFormat="1">
      <c r="D300" s="93" t="str">
        <f t="shared" si="12"/>
        <v/>
      </c>
      <c r="S300" s="93" t="str">
        <f t="shared" si="13"/>
        <v/>
      </c>
      <c r="V300" s="93" t="str">
        <f t="shared" si="14"/>
        <v/>
      </c>
    </row>
    <row r="301" spans="4:22" s="93" customFormat="1">
      <c r="D301" s="93" t="str">
        <f t="shared" si="12"/>
        <v/>
      </c>
      <c r="S301" s="93" t="str">
        <f t="shared" si="13"/>
        <v/>
      </c>
      <c r="V301" s="93" t="str">
        <f t="shared" si="14"/>
        <v/>
      </c>
    </row>
    <row r="302" spans="4:22" s="93" customFormat="1">
      <c r="D302" s="93" t="str">
        <f t="shared" si="12"/>
        <v/>
      </c>
      <c r="S302" s="93" t="str">
        <f t="shared" si="13"/>
        <v/>
      </c>
      <c r="V302" s="93" t="str">
        <f t="shared" si="14"/>
        <v/>
      </c>
    </row>
    <row r="303" spans="4:22" s="93" customFormat="1">
      <c r="D303" s="93" t="str">
        <f t="shared" si="12"/>
        <v/>
      </c>
      <c r="S303" s="93" t="str">
        <f t="shared" si="13"/>
        <v/>
      </c>
      <c r="V303" s="93" t="str">
        <f t="shared" si="14"/>
        <v/>
      </c>
    </row>
    <row r="304" spans="4:22" s="93" customFormat="1">
      <c r="D304" s="93" t="str">
        <f t="shared" si="12"/>
        <v/>
      </c>
      <c r="S304" s="93" t="str">
        <f t="shared" si="13"/>
        <v/>
      </c>
      <c r="V304" s="93" t="str">
        <f t="shared" si="14"/>
        <v/>
      </c>
    </row>
    <row r="305" spans="4:22" s="93" customFormat="1">
      <c r="D305" s="93" t="str">
        <f t="shared" si="12"/>
        <v/>
      </c>
      <c r="S305" s="93" t="str">
        <f t="shared" si="13"/>
        <v/>
      </c>
      <c r="V305" s="93" t="str">
        <f t="shared" si="14"/>
        <v/>
      </c>
    </row>
    <row r="306" spans="4:22" s="93" customFormat="1">
      <c r="D306" s="93" t="str">
        <f t="shared" si="12"/>
        <v/>
      </c>
      <c r="S306" s="93" t="str">
        <f t="shared" si="13"/>
        <v/>
      </c>
      <c r="V306" s="93" t="str">
        <f t="shared" si="14"/>
        <v/>
      </c>
    </row>
    <row r="307" spans="4:22" s="93" customFormat="1">
      <c r="D307" s="93" t="str">
        <f t="shared" si="12"/>
        <v/>
      </c>
      <c r="S307" s="93" t="str">
        <f t="shared" si="13"/>
        <v/>
      </c>
      <c r="V307" s="93" t="str">
        <f t="shared" si="14"/>
        <v/>
      </c>
    </row>
    <row r="308" spans="4:22" s="93" customFormat="1">
      <c r="D308" s="93" t="str">
        <f t="shared" si="12"/>
        <v/>
      </c>
      <c r="S308" s="93" t="str">
        <f t="shared" si="13"/>
        <v/>
      </c>
      <c r="V308" s="93" t="str">
        <f t="shared" si="14"/>
        <v/>
      </c>
    </row>
    <row r="309" spans="4:22" s="93" customFormat="1">
      <c r="D309" s="93" t="str">
        <f t="shared" si="12"/>
        <v/>
      </c>
      <c r="S309" s="93" t="str">
        <f t="shared" si="13"/>
        <v/>
      </c>
      <c r="V309" s="93" t="str">
        <f t="shared" si="14"/>
        <v/>
      </c>
    </row>
    <row r="310" spans="4:22" s="93" customFormat="1">
      <c r="D310" s="93" t="str">
        <f t="shared" si="12"/>
        <v/>
      </c>
      <c r="S310" s="93" t="str">
        <f t="shared" si="13"/>
        <v/>
      </c>
      <c r="V310" s="93" t="str">
        <f t="shared" si="14"/>
        <v/>
      </c>
    </row>
    <row r="311" spans="4:22" s="93" customFormat="1">
      <c r="D311" s="93" t="str">
        <f t="shared" si="12"/>
        <v/>
      </c>
      <c r="S311" s="93" t="str">
        <f t="shared" si="13"/>
        <v/>
      </c>
      <c r="V311" s="93" t="str">
        <f t="shared" si="14"/>
        <v/>
      </c>
    </row>
    <row r="312" spans="4:22" s="93" customFormat="1">
      <c r="D312" s="93" t="str">
        <f t="shared" si="12"/>
        <v/>
      </c>
      <c r="S312" s="93" t="str">
        <f t="shared" si="13"/>
        <v/>
      </c>
      <c r="V312" s="93" t="str">
        <f t="shared" si="14"/>
        <v/>
      </c>
    </row>
    <row r="313" spans="4:22" s="93" customFormat="1">
      <c r="D313" s="93" t="str">
        <f t="shared" si="12"/>
        <v/>
      </c>
      <c r="S313" s="93" t="str">
        <f t="shared" si="13"/>
        <v/>
      </c>
      <c r="V313" s="93" t="str">
        <f t="shared" si="14"/>
        <v/>
      </c>
    </row>
    <row r="314" spans="4:22" s="93" customFormat="1">
      <c r="D314" s="93" t="str">
        <f t="shared" si="12"/>
        <v/>
      </c>
      <c r="S314" s="93" t="str">
        <f t="shared" si="13"/>
        <v/>
      </c>
      <c r="V314" s="93" t="str">
        <f t="shared" si="14"/>
        <v/>
      </c>
    </row>
    <row r="315" spans="4:22" s="93" customFormat="1">
      <c r="D315" s="93" t="str">
        <f t="shared" si="12"/>
        <v/>
      </c>
      <c r="S315" s="93" t="str">
        <f t="shared" si="13"/>
        <v/>
      </c>
      <c r="V315" s="93" t="str">
        <f t="shared" si="14"/>
        <v/>
      </c>
    </row>
    <row r="316" spans="4:22" s="93" customFormat="1">
      <c r="D316" s="93" t="str">
        <f t="shared" si="12"/>
        <v/>
      </c>
      <c r="S316" s="93" t="str">
        <f t="shared" si="13"/>
        <v/>
      </c>
      <c r="V316" s="93" t="str">
        <f t="shared" si="14"/>
        <v/>
      </c>
    </row>
    <row r="317" spans="4:22" s="93" customFormat="1">
      <c r="D317" s="93" t="str">
        <f t="shared" si="12"/>
        <v/>
      </c>
      <c r="S317" s="93" t="str">
        <f t="shared" si="13"/>
        <v/>
      </c>
      <c r="V317" s="93" t="str">
        <f t="shared" si="14"/>
        <v/>
      </c>
    </row>
    <row r="318" spans="4:22" s="93" customFormat="1">
      <c r="D318" s="93" t="str">
        <f t="shared" si="12"/>
        <v/>
      </c>
      <c r="S318" s="93" t="str">
        <f t="shared" si="13"/>
        <v/>
      </c>
      <c r="V318" s="93" t="str">
        <f t="shared" si="14"/>
        <v/>
      </c>
    </row>
    <row r="319" spans="4:22" s="93" customFormat="1">
      <c r="D319" s="93" t="str">
        <f t="shared" si="12"/>
        <v/>
      </c>
      <c r="S319" s="93" t="str">
        <f t="shared" si="13"/>
        <v/>
      </c>
      <c r="V319" s="93" t="str">
        <f t="shared" si="14"/>
        <v/>
      </c>
    </row>
    <row r="320" spans="4:22" s="93" customFormat="1">
      <c r="D320" s="93" t="str">
        <f t="shared" si="12"/>
        <v/>
      </c>
      <c r="S320" s="93" t="str">
        <f t="shared" si="13"/>
        <v/>
      </c>
      <c r="V320" s="93" t="str">
        <f t="shared" si="14"/>
        <v/>
      </c>
    </row>
    <row r="321" spans="4:22" s="93" customFormat="1">
      <c r="D321" s="93" t="str">
        <f t="shared" si="12"/>
        <v/>
      </c>
      <c r="S321" s="93" t="str">
        <f t="shared" si="13"/>
        <v/>
      </c>
      <c r="V321" s="93" t="str">
        <f t="shared" si="14"/>
        <v/>
      </c>
    </row>
    <row r="322" spans="4:22" s="93" customFormat="1">
      <c r="D322" s="93" t="str">
        <f t="shared" ref="D322:D385" si="15">IF(A322&lt;&gt;"","G/L Account","")</f>
        <v/>
      </c>
      <c r="S322" s="93" t="str">
        <f t="shared" ref="S322:S385" si="16">IF(A322&lt;&gt;"","AWARD","")</f>
        <v/>
      </c>
      <c r="V322" s="93" t="str">
        <f t="shared" ref="V322:V385" si="17">IF(A322&lt;&gt;"","G/L Account","")</f>
        <v/>
      </c>
    </row>
    <row r="323" spans="4:22" s="93" customFormat="1">
      <c r="D323" s="93" t="str">
        <f t="shared" si="15"/>
        <v/>
      </c>
      <c r="S323" s="93" t="str">
        <f t="shared" si="16"/>
        <v/>
      </c>
      <c r="V323" s="93" t="str">
        <f t="shared" si="17"/>
        <v/>
      </c>
    </row>
    <row r="324" spans="4:22" s="93" customFormat="1">
      <c r="D324" s="93" t="str">
        <f t="shared" si="15"/>
        <v/>
      </c>
      <c r="S324" s="93" t="str">
        <f t="shared" si="16"/>
        <v/>
      </c>
      <c r="V324" s="93" t="str">
        <f t="shared" si="17"/>
        <v/>
      </c>
    </row>
    <row r="325" spans="4:22" s="93" customFormat="1">
      <c r="D325" s="93" t="str">
        <f t="shared" si="15"/>
        <v/>
      </c>
      <c r="S325" s="93" t="str">
        <f t="shared" si="16"/>
        <v/>
      </c>
      <c r="V325" s="93" t="str">
        <f t="shared" si="17"/>
        <v/>
      </c>
    </row>
    <row r="326" spans="4:22" s="93" customFormat="1">
      <c r="D326" s="93" t="str">
        <f t="shared" si="15"/>
        <v/>
      </c>
      <c r="S326" s="93" t="str">
        <f t="shared" si="16"/>
        <v/>
      </c>
      <c r="V326" s="93" t="str">
        <f t="shared" si="17"/>
        <v/>
      </c>
    </row>
    <row r="327" spans="4:22" s="93" customFormat="1">
      <c r="D327" s="93" t="str">
        <f t="shared" si="15"/>
        <v/>
      </c>
      <c r="S327" s="93" t="str">
        <f t="shared" si="16"/>
        <v/>
      </c>
      <c r="V327" s="93" t="str">
        <f t="shared" si="17"/>
        <v/>
      </c>
    </row>
    <row r="328" spans="4:22" s="93" customFormat="1">
      <c r="D328" s="93" t="str">
        <f t="shared" si="15"/>
        <v/>
      </c>
      <c r="S328" s="93" t="str">
        <f t="shared" si="16"/>
        <v/>
      </c>
      <c r="V328" s="93" t="str">
        <f t="shared" si="17"/>
        <v/>
      </c>
    </row>
    <row r="329" spans="4:22" s="93" customFormat="1">
      <c r="D329" s="93" t="str">
        <f t="shared" si="15"/>
        <v/>
      </c>
      <c r="S329" s="93" t="str">
        <f t="shared" si="16"/>
        <v/>
      </c>
      <c r="V329" s="93" t="str">
        <f t="shared" si="17"/>
        <v/>
      </c>
    </row>
    <row r="330" spans="4:22" s="93" customFormat="1">
      <c r="D330" s="93" t="str">
        <f t="shared" si="15"/>
        <v/>
      </c>
      <c r="S330" s="93" t="str">
        <f t="shared" si="16"/>
        <v/>
      </c>
      <c r="V330" s="93" t="str">
        <f t="shared" si="17"/>
        <v/>
      </c>
    </row>
    <row r="331" spans="4:22" s="93" customFormat="1">
      <c r="D331" s="93" t="str">
        <f t="shared" si="15"/>
        <v/>
      </c>
      <c r="S331" s="93" t="str">
        <f t="shared" si="16"/>
        <v/>
      </c>
      <c r="V331" s="93" t="str">
        <f t="shared" si="17"/>
        <v/>
      </c>
    </row>
    <row r="332" spans="4:22" s="93" customFormat="1">
      <c r="D332" s="93" t="str">
        <f t="shared" si="15"/>
        <v/>
      </c>
      <c r="S332" s="93" t="str">
        <f t="shared" si="16"/>
        <v/>
      </c>
      <c r="V332" s="93" t="str">
        <f t="shared" si="17"/>
        <v/>
      </c>
    </row>
    <row r="333" spans="4:22" s="93" customFormat="1">
      <c r="D333" s="93" t="str">
        <f t="shared" si="15"/>
        <v/>
      </c>
      <c r="S333" s="93" t="str">
        <f t="shared" si="16"/>
        <v/>
      </c>
      <c r="V333" s="93" t="str">
        <f t="shared" si="17"/>
        <v/>
      </c>
    </row>
    <row r="334" spans="4:22" s="93" customFormat="1">
      <c r="D334" s="93" t="str">
        <f t="shared" si="15"/>
        <v/>
      </c>
      <c r="S334" s="93" t="str">
        <f t="shared" si="16"/>
        <v/>
      </c>
      <c r="V334" s="93" t="str">
        <f t="shared" si="17"/>
        <v/>
      </c>
    </row>
    <row r="335" spans="4:22" s="93" customFormat="1">
      <c r="D335" s="93" t="str">
        <f t="shared" si="15"/>
        <v/>
      </c>
      <c r="S335" s="93" t="str">
        <f t="shared" si="16"/>
        <v/>
      </c>
      <c r="V335" s="93" t="str">
        <f t="shared" si="17"/>
        <v/>
      </c>
    </row>
    <row r="336" spans="4:22" s="93" customFormat="1">
      <c r="D336" s="93" t="str">
        <f t="shared" si="15"/>
        <v/>
      </c>
      <c r="S336" s="93" t="str">
        <f t="shared" si="16"/>
        <v/>
      </c>
      <c r="V336" s="93" t="str">
        <f t="shared" si="17"/>
        <v/>
      </c>
    </row>
    <row r="337" spans="4:22" s="93" customFormat="1">
      <c r="D337" s="93" t="str">
        <f t="shared" si="15"/>
        <v/>
      </c>
      <c r="S337" s="93" t="str">
        <f t="shared" si="16"/>
        <v/>
      </c>
      <c r="V337" s="93" t="str">
        <f t="shared" si="17"/>
        <v/>
      </c>
    </row>
    <row r="338" spans="4:22" s="93" customFormat="1">
      <c r="D338" s="93" t="str">
        <f t="shared" si="15"/>
        <v/>
      </c>
      <c r="S338" s="93" t="str">
        <f t="shared" si="16"/>
        <v/>
      </c>
      <c r="V338" s="93" t="str">
        <f t="shared" si="17"/>
        <v/>
      </c>
    </row>
    <row r="339" spans="4:22" s="93" customFormat="1">
      <c r="D339" s="93" t="str">
        <f t="shared" si="15"/>
        <v/>
      </c>
      <c r="S339" s="93" t="str">
        <f t="shared" si="16"/>
        <v/>
      </c>
      <c r="V339" s="93" t="str">
        <f t="shared" si="17"/>
        <v/>
      </c>
    </row>
    <row r="340" spans="4:22" s="93" customFormat="1">
      <c r="D340" s="93" t="str">
        <f t="shared" si="15"/>
        <v/>
      </c>
      <c r="S340" s="93" t="str">
        <f t="shared" si="16"/>
        <v/>
      </c>
      <c r="V340" s="93" t="str">
        <f t="shared" si="17"/>
        <v/>
      </c>
    </row>
    <row r="341" spans="4:22" s="93" customFormat="1">
      <c r="D341" s="93" t="str">
        <f t="shared" si="15"/>
        <v/>
      </c>
      <c r="S341" s="93" t="str">
        <f t="shared" si="16"/>
        <v/>
      </c>
      <c r="V341" s="93" t="str">
        <f t="shared" si="17"/>
        <v/>
      </c>
    </row>
    <row r="342" spans="4:22" s="93" customFormat="1">
      <c r="D342" s="93" t="str">
        <f t="shared" si="15"/>
        <v/>
      </c>
      <c r="S342" s="93" t="str">
        <f t="shared" si="16"/>
        <v/>
      </c>
      <c r="V342" s="93" t="str">
        <f t="shared" si="17"/>
        <v/>
      </c>
    </row>
    <row r="343" spans="4:22" s="93" customFormat="1">
      <c r="D343" s="93" t="str">
        <f t="shared" si="15"/>
        <v/>
      </c>
      <c r="S343" s="93" t="str">
        <f t="shared" si="16"/>
        <v/>
      </c>
      <c r="V343" s="93" t="str">
        <f t="shared" si="17"/>
        <v/>
      </c>
    </row>
    <row r="344" spans="4:22" s="93" customFormat="1">
      <c r="D344" s="93" t="str">
        <f t="shared" si="15"/>
        <v/>
      </c>
      <c r="S344" s="93" t="str">
        <f t="shared" si="16"/>
        <v/>
      </c>
      <c r="V344" s="93" t="str">
        <f t="shared" si="17"/>
        <v/>
      </c>
    </row>
    <row r="345" spans="4:22" s="93" customFormat="1">
      <c r="D345" s="93" t="str">
        <f t="shared" si="15"/>
        <v/>
      </c>
      <c r="S345" s="93" t="str">
        <f t="shared" si="16"/>
        <v/>
      </c>
      <c r="V345" s="93" t="str">
        <f t="shared" si="17"/>
        <v/>
      </c>
    </row>
    <row r="346" spans="4:22" s="93" customFormat="1">
      <c r="D346" s="93" t="str">
        <f t="shared" si="15"/>
        <v/>
      </c>
      <c r="S346" s="93" t="str">
        <f t="shared" si="16"/>
        <v/>
      </c>
      <c r="V346" s="93" t="str">
        <f t="shared" si="17"/>
        <v/>
      </c>
    </row>
    <row r="347" spans="4:22" s="93" customFormat="1">
      <c r="D347" s="93" t="str">
        <f t="shared" si="15"/>
        <v/>
      </c>
      <c r="S347" s="93" t="str">
        <f t="shared" si="16"/>
        <v/>
      </c>
      <c r="V347" s="93" t="str">
        <f t="shared" si="17"/>
        <v/>
      </c>
    </row>
    <row r="348" spans="4:22" s="93" customFormat="1">
      <c r="D348" s="93" t="str">
        <f t="shared" si="15"/>
        <v/>
      </c>
      <c r="S348" s="93" t="str">
        <f t="shared" si="16"/>
        <v/>
      </c>
      <c r="V348" s="93" t="str">
        <f t="shared" si="17"/>
        <v/>
      </c>
    </row>
    <row r="349" spans="4:22" s="93" customFormat="1">
      <c r="D349" s="93" t="str">
        <f t="shared" si="15"/>
        <v/>
      </c>
      <c r="S349" s="93" t="str">
        <f t="shared" si="16"/>
        <v/>
      </c>
      <c r="V349" s="93" t="str">
        <f t="shared" si="17"/>
        <v/>
      </c>
    </row>
    <row r="350" spans="4:22" s="93" customFormat="1">
      <c r="D350" s="93" t="str">
        <f t="shared" si="15"/>
        <v/>
      </c>
      <c r="S350" s="93" t="str">
        <f t="shared" si="16"/>
        <v/>
      </c>
      <c r="V350" s="93" t="str">
        <f t="shared" si="17"/>
        <v/>
      </c>
    </row>
    <row r="351" spans="4:22" s="93" customFormat="1">
      <c r="D351" s="93" t="str">
        <f t="shared" si="15"/>
        <v/>
      </c>
      <c r="S351" s="93" t="str">
        <f t="shared" si="16"/>
        <v/>
      </c>
      <c r="V351" s="93" t="str">
        <f t="shared" si="17"/>
        <v/>
      </c>
    </row>
    <row r="352" spans="4:22" s="93" customFormat="1">
      <c r="D352" s="93" t="str">
        <f t="shared" si="15"/>
        <v/>
      </c>
      <c r="S352" s="93" t="str">
        <f t="shared" si="16"/>
        <v/>
      </c>
      <c r="V352" s="93" t="str">
        <f t="shared" si="17"/>
        <v/>
      </c>
    </row>
    <row r="353" spans="4:22" s="93" customFormat="1">
      <c r="D353" s="93" t="str">
        <f t="shared" si="15"/>
        <v/>
      </c>
      <c r="S353" s="93" t="str">
        <f t="shared" si="16"/>
        <v/>
      </c>
      <c r="V353" s="93" t="str">
        <f t="shared" si="17"/>
        <v/>
      </c>
    </row>
    <row r="354" spans="4:22" s="93" customFormat="1">
      <c r="D354" s="93" t="str">
        <f t="shared" si="15"/>
        <v/>
      </c>
      <c r="S354" s="93" t="str">
        <f t="shared" si="16"/>
        <v/>
      </c>
      <c r="V354" s="93" t="str">
        <f t="shared" si="17"/>
        <v/>
      </c>
    </row>
    <row r="355" spans="4:22" s="93" customFormat="1">
      <c r="D355" s="93" t="str">
        <f t="shared" si="15"/>
        <v/>
      </c>
      <c r="S355" s="93" t="str">
        <f t="shared" si="16"/>
        <v/>
      </c>
      <c r="V355" s="93" t="str">
        <f t="shared" si="17"/>
        <v/>
      </c>
    </row>
    <row r="356" spans="4:22" s="93" customFormat="1">
      <c r="D356" s="93" t="str">
        <f t="shared" si="15"/>
        <v/>
      </c>
      <c r="S356" s="93" t="str">
        <f t="shared" si="16"/>
        <v/>
      </c>
      <c r="V356" s="93" t="str">
        <f t="shared" si="17"/>
        <v/>
      </c>
    </row>
    <row r="357" spans="4:22" s="93" customFormat="1">
      <c r="D357" s="93" t="str">
        <f t="shared" si="15"/>
        <v/>
      </c>
      <c r="S357" s="93" t="str">
        <f t="shared" si="16"/>
        <v/>
      </c>
      <c r="V357" s="93" t="str">
        <f t="shared" si="17"/>
        <v/>
      </c>
    </row>
    <row r="358" spans="4:22" s="93" customFormat="1">
      <c r="D358" s="93" t="str">
        <f t="shared" si="15"/>
        <v/>
      </c>
      <c r="S358" s="93" t="str">
        <f t="shared" si="16"/>
        <v/>
      </c>
      <c r="V358" s="93" t="str">
        <f t="shared" si="17"/>
        <v/>
      </c>
    </row>
    <row r="359" spans="4:22" s="93" customFormat="1">
      <c r="D359" s="93" t="str">
        <f t="shared" si="15"/>
        <v/>
      </c>
      <c r="S359" s="93" t="str">
        <f t="shared" si="16"/>
        <v/>
      </c>
      <c r="V359" s="93" t="str">
        <f t="shared" si="17"/>
        <v/>
      </c>
    </row>
    <row r="360" spans="4:22" s="93" customFormat="1">
      <c r="D360" s="93" t="str">
        <f t="shared" si="15"/>
        <v/>
      </c>
      <c r="S360" s="93" t="str">
        <f t="shared" si="16"/>
        <v/>
      </c>
      <c r="V360" s="93" t="str">
        <f t="shared" si="17"/>
        <v/>
      </c>
    </row>
    <row r="361" spans="4:22" s="93" customFormat="1">
      <c r="D361" s="93" t="str">
        <f t="shared" si="15"/>
        <v/>
      </c>
      <c r="S361" s="93" t="str">
        <f t="shared" si="16"/>
        <v/>
      </c>
      <c r="V361" s="93" t="str">
        <f t="shared" si="17"/>
        <v/>
      </c>
    </row>
    <row r="362" spans="4:22" s="93" customFormat="1">
      <c r="D362" s="93" t="str">
        <f t="shared" si="15"/>
        <v/>
      </c>
      <c r="S362" s="93" t="str">
        <f t="shared" si="16"/>
        <v/>
      </c>
      <c r="V362" s="93" t="str">
        <f t="shared" si="17"/>
        <v/>
      </c>
    </row>
    <row r="363" spans="4:22" s="93" customFormat="1">
      <c r="D363" s="93" t="str">
        <f t="shared" si="15"/>
        <v/>
      </c>
      <c r="S363" s="93" t="str">
        <f t="shared" si="16"/>
        <v/>
      </c>
      <c r="V363" s="93" t="str">
        <f t="shared" si="17"/>
        <v/>
      </c>
    </row>
    <row r="364" spans="4:22" s="93" customFormat="1">
      <c r="D364" s="93" t="str">
        <f t="shared" si="15"/>
        <v/>
      </c>
      <c r="S364" s="93" t="str">
        <f t="shared" si="16"/>
        <v/>
      </c>
      <c r="V364" s="93" t="str">
        <f t="shared" si="17"/>
        <v/>
      </c>
    </row>
    <row r="365" spans="4:22" s="93" customFormat="1">
      <c r="D365" s="93" t="str">
        <f t="shared" si="15"/>
        <v/>
      </c>
      <c r="S365" s="93" t="str">
        <f t="shared" si="16"/>
        <v/>
      </c>
      <c r="V365" s="93" t="str">
        <f t="shared" si="17"/>
        <v/>
      </c>
    </row>
    <row r="366" spans="4:22" s="93" customFormat="1">
      <c r="D366" s="93" t="str">
        <f t="shared" si="15"/>
        <v/>
      </c>
      <c r="S366" s="93" t="str">
        <f t="shared" si="16"/>
        <v/>
      </c>
      <c r="V366" s="93" t="str">
        <f t="shared" si="17"/>
        <v/>
      </c>
    </row>
    <row r="367" spans="4:22" s="93" customFormat="1">
      <c r="D367" s="93" t="str">
        <f t="shared" si="15"/>
        <v/>
      </c>
      <c r="S367" s="93" t="str">
        <f t="shared" si="16"/>
        <v/>
      </c>
      <c r="V367" s="93" t="str">
        <f t="shared" si="17"/>
        <v/>
      </c>
    </row>
    <row r="368" spans="4:22" s="93" customFormat="1">
      <c r="D368" s="93" t="str">
        <f t="shared" si="15"/>
        <v/>
      </c>
      <c r="S368" s="93" t="str">
        <f t="shared" si="16"/>
        <v/>
      </c>
      <c r="V368" s="93" t="str">
        <f t="shared" si="17"/>
        <v/>
      </c>
    </row>
    <row r="369" spans="4:22" s="93" customFormat="1">
      <c r="D369" s="93" t="str">
        <f t="shared" si="15"/>
        <v/>
      </c>
      <c r="S369" s="93" t="str">
        <f t="shared" si="16"/>
        <v/>
      </c>
      <c r="V369" s="93" t="str">
        <f t="shared" si="17"/>
        <v/>
      </c>
    </row>
    <row r="370" spans="4:22" s="93" customFormat="1">
      <c r="D370" s="93" t="str">
        <f t="shared" si="15"/>
        <v/>
      </c>
      <c r="S370" s="93" t="str">
        <f t="shared" si="16"/>
        <v/>
      </c>
      <c r="V370" s="93" t="str">
        <f t="shared" si="17"/>
        <v/>
      </c>
    </row>
    <row r="371" spans="4:22" s="93" customFormat="1">
      <c r="D371" s="93" t="str">
        <f t="shared" si="15"/>
        <v/>
      </c>
      <c r="S371" s="93" t="str">
        <f t="shared" si="16"/>
        <v/>
      </c>
      <c r="V371" s="93" t="str">
        <f t="shared" si="17"/>
        <v/>
      </c>
    </row>
    <row r="372" spans="4:22" s="93" customFormat="1">
      <c r="D372" s="93" t="str">
        <f t="shared" si="15"/>
        <v/>
      </c>
      <c r="S372" s="93" t="str">
        <f t="shared" si="16"/>
        <v/>
      </c>
      <c r="V372" s="93" t="str">
        <f t="shared" si="17"/>
        <v/>
      </c>
    </row>
    <row r="373" spans="4:22" s="93" customFormat="1">
      <c r="D373" s="93" t="str">
        <f t="shared" si="15"/>
        <v/>
      </c>
      <c r="S373" s="93" t="str">
        <f t="shared" si="16"/>
        <v/>
      </c>
      <c r="V373" s="93" t="str">
        <f t="shared" si="17"/>
        <v/>
      </c>
    </row>
    <row r="374" spans="4:22" s="93" customFormat="1">
      <c r="D374" s="93" t="str">
        <f t="shared" si="15"/>
        <v/>
      </c>
      <c r="S374" s="93" t="str">
        <f t="shared" si="16"/>
        <v/>
      </c>
      <c r="V374" s="93" t="str">
        <f t="shared" si="17"/>
        <v/>
      </c>
    </row>
    <row r="375" spans="4:22" s="93" customFormat="1">
      <c r="D375" s="93" t="str">
        <f t="shared" si="15"/>
        <v/>
      </c>
      <c r="S375" s="93" t="str">
        <f t="shared" si="16"/>
        <v/>
      </c>
      <c r="V375" s="93" t="str">
        <f t="shared" si="17"/>
        <v/>
      </c>
    </row>
    <row r="376" spans="4:22" s="93" customFormat="1">
      <c r="D376" s="93" t="str">
        <f t="shared" si="15"/>
        <v/>
      </c>
      <c r="S376" s="93" t="str">
        <f t="shared" si="16"/>
        <v/>
      </c>
      <c r="V376" s="93" t="str">
        <f t="shared" si="17"/>
        <v/>
      </c>
    </row>
    <row r="377" spans="4:22" s="93" customFormat="1">
      <c r="D377" s="93" t="str">
        <f t="shared" si="15"/>
        <v/>
      </c>
      <c r="S377" s="93" t="str">
        <f t="shared" si="16"/>
        <v/>
      </c>
      <c r="V377" s="93" t="str">
        <f t="shared" si="17"/>
        <v/>
      </c>
    </row>
    <row r="378" spans="4:22" s="93" customFormat="1">
      <c r="D378" s="93" t="str">
        <f t="shared" si="15"/>
        <v/>
      </c>
      <c r="S378" s="93" t="str">
        <f t="shared" si="16"/>
        <v/>
      </c>
      <c r="V378" s="93" t="str">
        <f t="shared" si="17"/>
        <v/>
      </c>
    </row>
    <row r="379" spans="4:22" s="93" customFormat="1">
      <c r="D379" s="93" t="str">
        <f t="shared" si="15"/>
        <v/>
      </c>
      <c r="S379" s="93" t="str">
        <f t="shared" si="16"/>
        <v/>
      </c>
      <c r="V379" s="93" t="str">
        <f t="shared" si="17"/>
        <v/>
      </c>
    </row>
    <row r="380" spans="4:22" s="93" customFormat="1">
      <c r="D380" s="93" t="str">
        <f t="shared" si="15"/>
        <v/>
      </c>
      <c r="S380" s="93" t="str">
        <f t="shared" si="16"/>
        <v/>
      </c>
      <c r="V380" s="93" t="str">
        <f t="shared" si="17"/>
        <v/>
      </c>
    </row>
    <row r="381" spans="4:22" s="93" customFormat="1">
      <c r="D381" s="93" t="str">
        <f t="shared" si="15"/>
        <v/>
      </c>
      <c r="S381" s="93" t="str">
        <f t="shared" si="16"/>
        <v/>
      </c>
      <c r="V381" s="93" t="str">
        <f t="shared" si="17"/>
        <v/>
      </c>
    </row>
    <row r="382" spans="4:22" s="93" customFormat="1">
      <c r="D382" s="93" t="str">
        <f t="shared" si="15"/>
        <v/>
      </c>
      <c r="S382" s="93" t="str">
        <f t="shared" si="16"/>
        <v/>
      </c>
      <c r="V382" s="93" t="str">
        <f t="shared" si="17"/>
        <v/>
      </c>
    </row>
    <row r="383" spans="4:22" s="93" customFormat="1">
      <c r="D383" s="93" t="str">
        <f t="shared" si="15"/>
        <v/>
      </c>
      <c r="S383" s="93" t="str">
        <f t="shared" si="16"/>
        <v/>
      </c>
      <c r="V383" s="93" t="str">
        <f t="shared" si="17"/>
        <v/>
      </c>
    </row>
    <row r="384" spans="4:22" s="93" customFormat="1">
      <c r="D384" s="93" t="str">
        <f t="shared" si="15"/>
        <v/>
      </c>
      <c r="S384" s="93" t="str">
        <f t="shared" si="16"/>
        <v/>
      </c>
      <c r="V384" s="93" t="str">
        <f t="shared" si="17"/>
        <v/>
      </c>
    </row>
    <row r="385" spans="4:22" s="93" customFormat="1">
      <c r="D385" s="93" t="str">
        <f t="shared" si="15"/>
        <v/>
      </c>
      <c r="S385" s="93" t="str">
        <f t="shared" si="16"/>
        <v/>
      </c>
      <c r="V385" s="93" t="str">
        <f t="shared" si="17"/>
        <v/>
      </c>
    </row>
    <row r="386" spans="4:22" s="93" customFormat="1">
      <c r="D386" s="93" t="str">
        <f t="shared" ref="D386:D449" si="18">IF(A386&lt;&gt;"","G/L Account","")</f>
        <v/>
      </c>
      <c r="S386" s="93" t="str">
        <f t="shared" ref="S386:S449" si="19">IF(A386&lt;&gt;"","AWARD","")</f>
        <v/>
      </c>
      <c r="V386" s="93" t="str">
        <f t="shared" ref="V386:V449" si="20">IF(A386&lt;&gt;"","G/L Account","")</f>
        <v/>
      </c>
    </row>
    <row r="387" spans="4:22" s="93" customFormat="1">
      <c r="D387" s="93" t="str">
        <f t="shared" si="18"/>
        <v/>
      </c>
      <c r="S387" s="93" t="str">
        <f t="shared" si="19"/>
        <v/>
      </c>
      <c r="V387" s="93" t="str">
        <f t="shared" si="20"/>
        <v/>
      </c>
    </row>
    <row r="388" spans="4:22" s="93" customFormat="1">
      <c r="D388" s="93" t="str">
        <f t="shared" si="18"/>
        <v/>
      </c>
      <c r="S388" s="93" t="str">
        <f t="shared" si="19"/>
        <v/>
      </c>
      <c r="V388" s="93" t="str">
        <f t="shared" si="20"/>
        <v/>
      </c>
    </row>
    <row r="389" spans="4:22" s="93" customFormat="1">
      <c r="D389" s="93" t="str">
        <f t="shared" si="18"/>
        <v/>
      </c>
      <c r="S389" s="93" t="str">
        <f t="shared" si="19"/>
        <v/>
      </c>
      <c r="V389" s="93" t="str">
        <f t="shared" si="20"/>
        <v/>
      </c>
    </row>
    <row r="390" spans="4:22" s="93" customFormat="1">
      <c r="D390" s="93" t="str">
        <f t="shared" si="18"/>
        <v/>
      </c>
      <c r="S390" s="93" t="str">
        <f t="shared" si="19"/>
        <v/>
      </c>
      <c r="V390" s="93" t="str">
        <f t="shared" si="20"/>
        <v/>
      </c>
    </row>
    <row r="391" spans="4:22" s="93" customFormat="1">
      <c r="D391" s="93" t="str">
        <f t="shared" si="18"/>
        <v/>
      </c>
      <c r="S391" s="93" t="str">
        <f t="shared" si="19"/>
        <v/>
      </c>
      <c r="V391" s="93" t="str">
        <f t="shared" si="20"/>
        <v/>
      </c>
    </row>
    <row r="392" spans="4:22" s="93" customFormat="1">
      <c r="D392" s="93" t="str">
        <f t="shared" si="18"/>
        <v/>
      </c>
      <c r="S392" s="93" t="str">
        <f t="shared" si="19"/>
        <v/>
      </c>
      <c r="V392" s="93" t="str">
        <f t="shared" si="20"/>
        <v/>
      </c>
    </row>
    <row r="393" spans="4:22" s="93" customFormat="1">
      <c r="D393" s="93" t="str">
        <f t="shared" si="18"/>
        <v/>
      </c>
      <c r="S393" s="93" t="str">
        <f t="shared" si="19"/>
        <v/>
      </c>
      <c r="V393" s="93" t="str">
        <f t="shared" si="20"/>
        <v/>
      </c>
    </row>
    <row r="394" spans="4:22" s="93" customFormat="1">
      <c r="D394" s="93" t="str">
        <f t="shared" si="18"/>
        <v/>
      </c>
      <c r="S394" s="93" t="str">
        <f t="shared" si="19"/>
        <v/>
      </c>
      <c r="V394" s="93" t="str">
        <f t="shared" si="20"/>
        <v/>
      </c>
    </row>
    <row r="395" spans="4:22" s="93" customFormat="1">
      <c r="D395" s="93" t="str">
        <f t="shared" si="18"/>
        <v/>
      </c>
      <c r="S395" s="93" t="str">
        <f t="shared" si="19"/>
        <v/>
      </c>
      <c r="V395" s="93" t="str">
        <f t="shared" si="20"/>
        <v/>
      </c>
    </row>
    <row r="396" spans="4:22" s="93" customFormat="1">
      <c r="D396" s="93" t="str">
        <f t="shared" si="18"/>
        <v/>
      </c>
      <c r="S396" s="93" t="str">
        <f t="shared" si="19"/>
        <v/>
      </c>
      <c r="V396" s="93" t="str">
        <f t="shared" si="20"/>
        <v/>
      </c>
    </row>
    <row r="397" spans="4:22" s="93" customFormat="1">
      <c r="D397" s="93" t="str">
        <f t="shared" si="18"/>
        <v/>
      </c>
      <c r="S397" s="93" t="str">
        <f t="shared" si="19"/>
        <v/>
      </c>
      <c r="V397" s="93" t="str">
        <f t="shared" si="20"/>
        <v/>
      </c>
    </row>
    <row r="398" spans="4:22" s="93" customFormat="1">
      <c r="D398" s="93" t="str">
        <f t="shared" si="18"/>
        <v/>
      </c>
      <c r="S398" s="93" t="str">
        <f t="shared" si="19"/>
        <v/>
      </c>
      <c r="V398" s="93" t="str">
        <f t="shared" si="20"/>
        <v/>
      </c>
    </row>
    <row r="399" spans="4:22" s="93" customFormat="1">
      <c r="D399" s="93" t="str">
        <f t="shared" si="18"/>
        <v/>
      </c>
      <c r="S399" s="93" t="str">
        <f t="shared" si="19"/>
        <v/>
      </c>
      <c r="V399" s="93" t="str">
        <f t="shared" si="20"/>
        <v/>
      </c>
    </row>
    <row r="400" spans="4:22" s="93" customFormat="1">
      <c r="D400" s="93" t="str">
        <f t="shared" si="18"/>
        <v/>
      </c>
      <c r="S400" s="93" t="str">
        <f t="shared" si="19"/>
        <v/>
      </c>
      <c r="V400" s="93" t="str">
        <f t="shared" si="20"/>
        <v/>
      </c>
    </row>
    <row r="401" spans="4:22" s="93" customFormat="1">
      <c r="D401" s="93" t="str">
        <f t="shared" si="18"/>
        <v/>
      </c>
      <c r="S401" s="93" t="str">
        <f t="shared" si="19"/>
        <v/>
      </c>
      <c r="V401" s="93" t="str">
        <f t="shared" si="20"/>
        <v/>
      </c>
    </row>
    <row r="402" spans="4:22" s="93" customFormat="1">
      <c r="D402" s="93" t="str">
        <f t="shared" si="18"/>
        <v/>
      </c>
      <c r="S402" s="93" t="str">
        <f t="shared" si="19"/>
        <v/>
      </c>
      <c r="V402" s="93" t="str">
        <f t="shared" si="20"/>
        <v/>
      </c>
    </row>
    <row r="403" spans="4:22" s="93" customFormat="1">
      <c r="D403" s="93" t="str">
        <f t="shared" si="18"/>
        <v/>
      </c>
      <c r="S403" s="93" t="str">
        <f t="shared" si="19"/>
        <v/>
      </c>
      <c r="V403" s="93" t="str">
        <f t="shared" si="20"/>
        <v/>
      </c>
    </row>
    <row r="404" spans="4:22" s="93" customFormat="1">
      <c r="D404" s="93" t="str">
        <f t="shared" si="18"/>
        <v/>
      </c>
      <c r="S404" s="93" t="str">
        <f t="shared" si="19"/>
        <v/>
      </c>
      <c r="V404" s="93" t="str">
        <f t="shared" si="20"/>
        <v/>
      </c>
    </row>
    <row r="405" spans="4:22" s="93" customFormat="1">
      <c r="D405" s="93" t="str">
        <f t="shared" si="18"/>
        <v/>
      </c>
      <c r="S405" s="93" t="str">
        <f t="shared" si="19"/>
        <v/>
      </c>
      <c r="V405" s="93" t="str">
        <f t="shared" si="20"/>
        <v/>
      </c>
    </row>
    <row r="406" spans="4:22" s="93" customFormat="1">
      <c r="D406" s="93" t="str">
        <f t="shared" si="18"/>
        <v/>
      </c>
      <c r="S406" s="93" t="str">
        <f t="shared" si="19"/>
        <v/>
      </c>
      <c r="V406" s="93" t="str">
        <f t="shared" si="20"/>
        <v/>
      </c>
    </row>
    <row r="407" spans="4:22" s="93" customFormat="1">
      <c r="D407" s="93" t="str">
        <f t="shared" si="18"/>
        <v/>
      </c>
      <c r="S407" s="93" t="str">
        <f t="shared" si="19"/>
        <v/>
      </c>
      <c r="V407" s="93" t="str">
        <f t="shared" si="20"/>
        <v/>
      </c>
    </row>
    <row r="408" spans="4:22" s="93" customFormat="1">
      <c r="D408" s="93" t="str">
        <f t="shared" si="18"/>
        <v/>
      </c>
      <c r="S408" s="93" t="str">
        <f t="shared" si="19"/>
        <v/>
      </c>
      <c r="V408" s="93" t="str">
        <f t="shared" si="20"/>
        <v/>
      </c>
    </row>
    <row r="409" spans="4:22" s="93" customFormat="1">
      <c r="D409" s="93" t="str">
        <f t="shared" si="18"/>
        <v/>
      </c>
      <c r="S409" s="93" t="str">
        <f t="shared" si="19"/>
        <v/>
      </c>
      <c r="V409" s="93" t="str">
        <f t="shared" si="20"/>
        <v/>
      </c>
    </row>
    <row r="410" spans="4:22" s="93" customFormat="1">
      <c r="D410" s="93" t="str">
        <f t="shared" si="18"/>
        <v/>
      </c>
      <c r="S410" s="93" t="str">
        <f t="shared" si="19"/>
        <v/>
      </c>
      <c r="V410" s="93" t="str">
        <f t="shared" si="20"/>
        <v/>
      </c>
    </row>
    <row r="411" spans="4:22" s="93" customFormat="1">
      <c r="D411" s="93" t="str">
        <f t="shared" si="18"/>
        <v/>
      </c>
      <c r="S411" s="93" t="str">
        <f t="shared" si="19"/>
        <v/>
      </c>
      <c r="V411" s="93" t="str">
        <f t="shared" si="20"/>
        <v/>
      </c>
    </row>
    <row r="412" spans="4:22" s="93" customFormat="1">
      <c r="D412" s="93" t="str">
        <f t="shared" si="18"/>
        <v/>
      </c>
      <c r="S412" s="93" t="str">
        <f t="shared" si="19"/>
        <v/>
      </c>
      <c r="V412" s="93" t="str">
        <f t="shared" si="20"/>
        <v/>
      </c>
    </row>
    <row r="413" spans="4:22" s="93" customFormat="1">
      <c r="D413" s="93" t="str">
        <f t="shared" si="18"/>
        <v/>
      </c>
      <c r="S413" s="93" t="str">
        <f t="shared" si="19"/>
        <v/>
      </c>
      <c r="V413" s="93" t="str">
        <f t="shared" si="20"/>
        <v/>
      </c>
    </row>
    <row r="414" spans="4:22" s="93" customFormat="1">
      <c r="D414" s="93" t="str">
        <f t="shared" si="18"/>
        <v/>
      </c>
      <c r="S414" s="93" t="str">
        <f t="shared" si="19"/>
        <v/>
      </c>
      <c r="V414" s="93" t="str">
        <f t="shared" si="20"/>
        <v/>
      </c>
    </row>
    <row r="415" spans="4:22" s="93" customFormat="1">
      <c r="D415" s="93" t="str">
        <f t="shared" si="18"/>
        <v/>
      </c>
      <c r="S415" s="93" t="str">
        <f t="shared" si="19"/>
        <v/>
      </c>
      <c r="V415" s="93" t="str">
        <f t="shared" si="20"/>
        <v/>
      </c>
    </row>
    <row r="416" spans="4:22" s="93" customFormat="1">
      <c r="D416" s="93" t="str">
        <f t="shared" si="18"/>
        <v/>
      </c>
      <c r="S416" s="93" t="str">
        <f t="shared" si="19"/>
        <v/>
      </c>
      <c r="V416" s="93" t="str">
        <f t="shared" si="20"/>
        <v/>
      </c>
    </row>
    <row r="417" spans="4:22" s="93" customFormat="1">
      <c r="D417" s="93" t="str">
        <f t="shared" si="18"/>
        <v/>
      </c>
      <c r="S417" s="93" t="str">
        <f t="shared" si="19"/>
        <v/>
      </c>
      <c r="V417" s="93" t="str">
        <f t="shared" si="20"/>
        <v/>
      </c>
    </row>
    <row r="418" spans="4:22" s="93" customFormat="1">
      <c r="D418" s="93" t="str">
        <f t="shared" si="18"/>
        <v/>
      </c>
      <c r="S418" s="93" t="str">
        <f t="shared" si="19"/>
        <v/>
      </c>
      <c r="V418" s="93" t="str">
        <f t="shared" si="20"/>
        <v/>
      </c>
    </row>
    <row r="419" spans="4:22" s="93" customFormat="1">
      <c r="D419" s="93" t="str">
        <f t="shared" si="18"/>
        <v/>
      </c>
      <c r="S419" s="93" t="str">
        <f t="shared" si="19"/>
        <v/>
      </c>
      <c r="V419" s="93" t="str">
        <f t="shared" si="20"/>
        <v/>
      </c>
    </row>
    <row r="420" spans="4:22" s="93" customFormat="1">
      <c r="D420" s="93" t="str">
        <f t="shared" si="18"/>
        <v/>
      </c>
      <c r="S420" s="93" t="str">
        <f t="shared" si="19"/>
        <v/>
      </c>
      <c r="V420" s="93" t="str">
        <f t="shared" si="20"/>
        <v/>
      </c>
    </row>
    <row r="421" spans="4:22" s="93" customFormat="1">
      <c r="D421" s="93" t="str">
        <f t="shared" si="18"/>
        <v/>
      </c>
      <c r="S421" s="93" t="str">
        <f t="shared" si="19"/>
        <v/>
      </c>
      <c r="V421" s="93" t="str">
        <f t="shared" si="20"/>
        <v/>
      </c>
    </row>
    <row r="422" spans="4:22" s="93" customFormat="1">
      <c r="D422" s="93" t="str">
        <f t="shared" si="18"/>
        <v/>
      </c>
      <c r="S422" s="93" t="str">
        <f t="shared" si="19"/>
        <v/>
      </c>
      <c r="V422" s="93" t="str">
        <f t="shared" si="20"/>
        <v/>
      </c>
    </row>
    <row r="423" spans="4:22" s="93" customFormat="1">
      <c r="D423" s="93" t="str">
        <f t="shared" si="18"/>
        <v/>
      </c>
      <c r="S423" s="93" t="str">
        <f t="shared" si="19"/>
        <v/>
      </c>
      <c r="V423" s="93" t="str">
        <f t="shared" si="20"/>
        <v/>
      </c>
    </row>
    <row r="424" spans="4:22" s="93" customFormat="1">
      <c r="D424" s="93" t="str">
        <f t="shared" si="18"/>
        <v/>
      </c>
      <c r="S424" s="93" t="str">
        <f t="shared" si="19"/>
        <v/>
      </c>
      <c r="V424" s="93" t="str">
        <f t="shared" si="20"/>
        <v/>
      </c>
    </row>
    <row r="425" spans="4:22" s="93" customFormat="1">
      <c r="D425" s="93" t="str">
        <f t="shared" si="18"/>
        <v/>
      </c>
      <c r="S425" s="93" t="str">
        <f t="shared" si="19"/>
        <v/>
      </c>
      <c r="V425" s="93" t="str">
        <f t="shared" si="20"/>
        <v/>
      </c>
    </row>
    <row r="426" spans="4:22" s="93" customFormat="1">
      <c r="D426" s="93" t="str">
        <f t="shared" si="18"/>
        <v/>
      </c>
      <c r="S426" s="93" t="str">
        <f t="shared" si="19"/>
        <v/>
      </c>
      <c r="V426" s="93" t="str">
        <f t="shared" si="20"/>
        <v/>
      </c>
    </row>
    <row r="427" spans="4:22" s="93" customFormat="1">
      <c r="D427" s="93" t="str">
        <f t="shared" si="18"/>
        <v/>
      </c>
      <c r="S427" s="93" t="str">
        <f t="shared" si="19"/>
        <v/>
      </c>
      <c r="V427" s="93" t="str">
        <f t="shared" si="20"/>
        <v/>
      </c>
    </row>
    <row r="428" spans="4:22" s="93" customFormat="1">
      <c r="D428" s="93" t="str">
        <f t="shared" si="18"/>
        <v/>
      </c>
      <c r="S428" s="93" t="str">
        <f t="shared" si="19"/>
        <v/>
      </c>
      <c r="V428" s="93" t="str">
        <f t="shared" si="20"/>
        <v/>
      </c>
    </row>
    <row r="429" spans="4:22" s="93" customFormat="1">
      <c r="D429" s="93" t="str">
        <f t="shared" si="18"/>
        <v/>
      </c>
      <c r="S429" s="93" t="str">
        <f t="shared" si="19"/>
        <v/>
      </c>
      <c r="V429" s="93" t="str">
        <f t="shared" si="20"/>
        <v/>
      </c>
    </row>
    <row r="430" spans="4:22" s="93" customFormat="1">
      <c r="D430" s="93" t="str">
        <f t="shared" si="18"/>
        <v/>
      </c>
      <c r="S430" s="93" t="str">
        <f t="shared" si="19"/>
        <v/>
      </c>
      <c r="V430" s="93" t="str">
        <f t="shared" si="20"/>
        <v/>
      </c>
    </row>
    <row r="431" spans="4:22" s="93" customFormat="1">
      <c r="D431" s="93" t="str">
        <f t="shared" si="18"/>
        <v/>
      </c>
      <c r="S431" s="93" t="str">
        <f t="shared" si="19"/>
        <v/>
      </c>
      <c r="V431" s="93" t="str">
        <f t="shared" si="20"/>
        <v/>
      </c>
    </row>
    <row r="432" spans="4:22" s="93" customFormat="1">
      <c r="D432" s="93" t="str">
        <f t="shared" si="18"/>
        <v/>
      </c>
      <c r="S432" s="93" t="str">
        <f t="shared" si="19"/>
        <v/>
      </c>
      <c r="V432" s="93" t="str">
        <f t="shared" si="20"/>
        <v/>
      </c>
    </row>
    <row r="433" spans="4:22" s="93" customFormat="1">
      <c r="D433" s="93" t="str">
        <f t="shared" si="18"/>
        <v/>
      </c>
      <c r="S433" s="93" t="str">
        <f t="shared" si="19"/>
        <v/>
      </c>
      <c r="V433" s="93" t="str">
        <f t="shared" si="20"/>
        <v/>
      </c>
    </row>
    <row r="434" spans="4:22" s="93" customFormat="1">
      <c r="D434" s="93" t="str">
        <f t="shared" si="18"/>
        <v/>
      </c>
      <c r="S434" s="93" t="str">
        <f t="shared" si="19"/>
        <v/>
      </c>
      <c r="V434" s="93" t="str">
        <f t="shared" si="20"/>
        <v/>
      </c>
    </row>
    <row r="435" spans="4:22" s="93" customFormat="1">
      <c r="D435" s="93" t="str">
        <f t="shared" si="18"/>
        <v/>
      </c>
      <c r="S435" s="93" t="str">
        <f t="shared" si="19"/>
        <v/>
      </c>
      <c r="V435" s="93" t="str">
        <f t="shared" si="20"/>
        <v/>
      </c>
    </row>
    <row r="436" spans="4:22" s="93" customFormat="1">
      <c r="D436" s="93" t="str">
        <f t="shared" si="18"/>
        <v/>
      </c>
      <c r="S436" s="93" t="str">
        <f t="shared" si="19"/>
        <v/>
      </c>
      <c r="V436" s="93" t="str">
        <f t="shared" si="20"/>
        <v/>
      </c>
    </row>
    <row r="437" spans="4:22" s="93" customFormat="1">
      <c r="D437" s="93" t="str">
        <f t="shared" si="18"/>
        <v/>
      </c>
      <c r="S437" s="93" t="str">
        <f t="shared" si="19"/>
        <v/>
      </c>
      <c r="V437" s="93" t="str">
        <f t="shared" si="20"/>
        <v/>
      </c>
    </row>
    <row r="438" spans="4:22" s="93" customFormat="1">
      <c r="D438" s="93" t="str">
        <f t="shared" si="18"/>
        <v/>
      </c>
      <c r="S438" s="93" t="str">
        <f t="shared" si="19"/>
        <v/>
      </c>
      <c r="V438" s="93" t="str">
        <f t="shared" si="20"/>
        <v/>
      </c>
    </row>
    <row r="439" spans="4:22" s="93" customFormat="1">
      <c r="D439" s="93" t="str">
        <f t="shared" si="18"/>
        <v/>
      </c>
      <c r="S439" s="93" t="str">
        <f t="shared" si="19"/>
        <v/>
      </c>
      <c r="V439" s="93" t="str">
        <f t="shared" si="20"/>
        <v/>
      </c>
    </row>
    <row r="440" spans="4:22" s="93" customFormat="1">
      <c r="D440" s="93" t="str">
        <f t="shared" si="18"/>
        <v/>
      </c>
      <c r="S440" s="93" t="str">
        <f t="shared" si="19"/>
        <v/>
      </c>
      <c r="V440" s="93" t="str">
        <f t="shared" si="20"/>
        <v/>
      </c>
    </row>
    <row r="441" spans="4:22" s="93" customFormat="1">
      <c r="D441" s="93" t="str">
        <f t="shared" si="18"/>
        <v/>
      </c>
      <c r="S441" s="93" t="str">
        <f t="shared" si="19"/>
        <v/>
      </c>
      <c r="V441" s="93" t="str">
        <f t="shared" si="20"/>
        <v/>
      </c>
    </row>
    <row r="442" spans="4:22" s="93" customFormat="1">
      <c r="D442" s="93" t="str">
        <f t="shared" si="18"/>
        <v/>
      </c>
      <c r="S442" s="93" t="str">
        <f t="shared" si="19"/>
        <v/>
      </c>
      <c r="V442" s="93" t="str">
        <f t="shared" si="20"/>
        <v/>
      </c>
    </row>
    <row r="443" spans="4:22" s="93" customFormat="1">
      <c r="D443" s="93" t="str">
        <f t="shared" si="18"/>
        <v/>
      </c>
      <c r="S443" s="93" t="str">
        <f t="shared" si="19"/>
        <v/>
      </c>
      <c r="V443" s="93" t="str">
        <f t="shared" si="20"/>
        <v/>
      </c>
    </row>
    <row r="444" spans="4:22" s="93" customFormat="1">
      <c r="D444" s="93" t="str">
        <f t="shared" si="18"/>
        <v/>
      </c>
      <c r="S444" s="93" t="str">
        <f t="shared" si="19"/>
        <v/>
      </c>
      <c r="V444" s="93" t="str">
        <f t="shared" si="20"/>
        <v/>
      </c>
    </row>
    <row r="445" spans="4:22" s="93" customFormat="1">
      <c r="D445" s="93" t="str">
        <f t="shared" si="18"/>
        <v/>
      </c>
      <c r="S445" s="93" t="str">
        <f t="shared" si="19"/>
        <v/>
      </c>
      <c r="V445" s="93" t="str">
        <f t="shared" si="20"/>
        <v/>
      </c>
    </row>
    <row r="446" spans="4:22" s="93" customFormat="1">
      <c r="D446" s="93" t="str">
        <f t="shared" si="18"/>
        <v/>
      </c>
      <c r="S446" s="93" t="str">
        <f t="shared" si="19"/>
        <v/>
      </c>
      <c r="V446" s="93" t="str">
        <f t="shared" si="20"/>
        <v/>
      </c>
    </row>
    <row r="447" spans="4:22" s="93" customFormat="1">
      <c r="D447" s="93" t="str">
        <f t="shared" si="18"/>
        <v/>
      </c>
      <c r="S447" s="93" t="str">
        <f t="shared" si="19"/>
        <v/>
      </c>
      <c r="V447" s="93" t="str">
        <f t="shared" si="20"/>
        <v/>
      </c>
    </row>
    <row r="448" spans="4:22" s="93" customFormat="1">
      <c r="D448" s="93" t="str">
        <f t="shared" si="18"/>
        <v/>
      </c>
      <c r="S448" s="93" t="str">
        <f t="shared" si="19"/>
        <v/>
      </c>
      <c r="V448" s="93" t="str">
        <f t="shared" si="20"/>
        <v/>
      </c>
    </row>
    <row r="449" spans="4:22" s="93" customFormat="1">
      <c r="D449" s="93" t="str">
        <f t="shared" si="18"/>
        <v/>
      </c>
      <c r="S449" s="93" t="str">
        <f t="shared" si="19"/>
        <v/>
      </c>
      <c r="V449" s="93" t="str">
        <f t="shared" si="20"/>
        <v/>
      </c>
    </row>
    <row r="450" spans="4:22" s="93" customFormat="1">
      <c r="D450" s="93" t="str">
        <f t="shared" ref="D450:D513" si="21">IF(A450&lt;&gt;"","G/L Account","")</f>
        <v/>
      </c>
      <c r="S450" s="93" t="str">
        <f t="shared" ref="S450:S513" si="22">IF(A450&lt;&gt;"","AWARD","")</f>
        <v/>
      </c>
      <c r="V450" s="93" t="str">
        <f t="shared" ref="V450:V513" si="23">IF(A450&lt;&gt;"","G/L Account","")</f>
        <v/>
      </c>
    </row>
    <row r="451" spans="4:22" s="93" customFormat="1">
      <c r="D451" s="93" t="str">
        <f t="shared" si="21"/>
        <v/>
      </c>
      <c r="S451" s="93" t="str">
        <f t="shared" si="22"/>
        <v/>
      </c>
      <c r="V451" s="93" t="str">
        <f t="shared" si="23"/>
        <v/>
      </c>
    </row>
    <row r="452" spans="4:22" s="93" customFormat="1">
      <c r="D452" s="93" t="str">
        <f t="shared" si="21"/>
        <v/>
      </c>
      <c r="S452" s="93" t="str">
        <f t="shared" si="22"/>
        <v/>
      </c>
      <c r="V452" s="93" t="str">
        <f t="shared" si="23"/>
        <v/>
      </c>
    </row>
    <row r="453" spans="4:22" s="93" customFormat="1">
      <c r="D453" s="93" t="str">
        <f t="shared" si="21"/>
        <v/>
      </c>
      <c r="S453" s="93" t="str">
        <f t="shared" si="22"/>
        <v/>
      </c>
      <c r="V453" s="93" t="str">
        <f t="shared" si="23"/>
        <v/>
      </c>
    </row>
    <row r="454" spans="4:22" s="93" customFormat="1">
      <c r="D454" s="93" t="str">
        <f t="shared" si="21"/>
        <v/>
      </c>
      <c r="S454" s="93" t="str">
        <f t="shared" si="22"/>
        <v/>
      </c>
      <c r="V454" s="93" t="str">
        <f t="shared" si="23"/>
        <v/>
      </c>
    </row>
    <row r="455" spans="4:22" s="93" customFormat="1">
      <c r="D455" s="93" t="str">
        <f t="shared" si="21"/>
        <v/>
      </c>
      <c r="S455" s="93" t="str">
        <f t="shared" si="22"/>
        <v/>
      </c>
      <c r="V455" s="93" t="str">
        <f t="shared" si="23"/>
        <v/>
      </c>
    </row>
    <row r="456" spans="4:22" s="93" customFormat="1">
      <c r="D456" s="93" t="str">
        <f t="shared" si="21"/>
        <v/>
      </c>
      <c r="S456" s="93" t="str">
        <f t="shared" si="22"/>
        <v/>
      </c>
      <c r="V456" s="93" t="str">
        <f t="shared" si="23"/>
        <v/>
      </c>
    </row>
    <row r="457" spans="4:22" s="93" customFormat="1">
      <c r="D457" s="93" t="str">
        <f t="shared" si="21"/>
        <v/>
      </c>
      <c r="S457" s="93" t="str">
        <f t="shared" si="22"/>
        <v/>
      </c>
      <c r="V457" s="93" t="str">
        <f t="shared" si="23"/>
        <v/>
      </c>
    </row>
    <row r="458" spans="4:22" s="93" customFormat="1">
      <c r="D458" s="93" t="str">
        <f t="shared" si="21"/>
        <v/>
      </c>
      <c r="S458" s="93" t="str">
        <f t="shared" si="22"/>
        <v/>
      </c>
      <c r="V458" s="93" t="str">
        <f t="shared" si="23"/>
        <v/>
      </c>
    </row>
    <row r="459" spans="4:22" s="93" customFormat="1">
      <c r="D459" s="93" t="str">
        <f t="shared" si="21"/>
        <v/>
      </c>
      <c r="S459" s="93" t="str">
        <f t="shared" si="22"/>
        <v/>
      </c>
      <c r="V459" s="93" t="str">
        <f t="shared" si="23"/>
        <v/>
      </c>
    </row>
    <row r="460" spans="4:22" s="93" customFormat="1">
      <c r="D460" s="93" t="str">
        <f t="shared" si="21"/>
        <v/>
      </c>
      <c r="S460" s="93" t="str">
        <f t="shared" si="22"/>
        <v/>
      </c>
      <c r="V460" s="93" t="str">
        <f t="shared" si="23"/>
        <v/>
      </c>
    </row>
    <row r="461" spans="4:22" s="93" customFormat="1">
      <c r="D461" s="93" t="str">
        <f t="shared" si="21"/>
        <v/>
      </c>
      <c r="S461" s="93" t="str">
        <f t="shared" si="22"/>
        <v/>
      </c>
      <c r="V461" s="93" t="str">
        <f t="shared" si="23"/>
        <v/>
      </c>
    </row>
    <row r="462" spans="4:22" s="93" customFormat="1">
      <c r="D462" s="93" t="str">
        <f t="shared" si="21"/>
        <v/>
      </c>
      <c r="S462" s="93" t="str">
        <f t="shared" si="22"/>
        <v/>
      </c>
      <c r="V462" s="93" t="str">
        <f t="shared" si="23"/>
        <v/>
      </c>
    </row>
    <row r="463" spans="4:22" s="93" customFormat="1">
      <c r="D463" s="93" t="str">
        <f t="shared" si="21"/>
        <v/>
      </c>
      <c r="S463" s="93" t="str">
        <f t="shared" si="22"/>
        <v/>
      </c>
      <c r="V463" s="93" t="str">
        <f t="shared" si="23"/>
        <v/>
      </c>
    </row>
    <row r="464" spans="4:22" s="93" customFormat="1">
      <c r="D464" s="93" t="str">
        <f t="shared" si="21"/>
        <v/>
      </c>
      <c r="S464" s="93" t="str">
        <f t="shared" si="22"/>
        <v/>
      </c>
      <c r="V464" s="93" t="str">
        <f t="shared" si="23"/>
        <v/>
      </c>
    </row>
    <row r="465" spans="4:22" s="93" customFormat="1">
      <c r="D465" s="93" t="str">
        <f t="shared" si="21"/>
        <v/>
      </c>
      <c r="S465" s="93" t="str">
        <f t="shared" si="22"/>
        <v/>
      </c>
      <c r="V465" s="93" t="str">
        <f t="shared" si="23"/>
        <v/>
      </c>
    </row>
    <row r="466" spans="4:22" s="93" customFormat="1">
      <c r="D466" s="93" t="str">
        <f t="shared" si="21"/>
        <v/>
      </c>
      <c r="S466" s="93" t="str">
        <f t="shared" si="22"/>
        <v/>
      </c>
      <c r="V466" s="93" t="str">
        <f t="shared" si="23"/>
        <v/>
      </c>
    </row>
    <row r="467" spans="4:22" s="93" customFormat="1">
      <c r="D467" s="93" t="str">
        <f t="shared" si="21"/>
        <v/>
      </c>
      <c r="S467" s="93" t="str">
        <f t="shared" si="22"/>
        <v/>
      </c>
      <c r="V467" s="93" t="str">
        <f t="shared" si="23"/>
        <v/>
      </c>
    </row>
    <row r="468" spans="4:22" s="93" customFormat="1">
      <c r="D468" s="93" t="str">
        <f t="shared" si="21"/>
        <v/>
      </c>
      <c r="S468" s="93" t="str">
        <f t="shared" si="22"/>
        <v/>
      </c>
      <c r="V468" s="93" t="str">
        <f t="shared" si="23"/>
        <v/>
      </c>
    </row>
    <row r="469" spans="4:22" s="93" customFormat="1">
      <c r="D469" s="93" t="str">
        <f t="shared" si="21"/>
        <v/>
      </c>
      <c r="S469" s="93" t="str">
        <f t="shared" si="22"/>
        <v/>
      </c>
      <c r="V469" s="93" t="str">
        <f t="shared" si="23"/>
        <v/>
      </c>
    </row>
    <row r="470" spans="4:22" s="93" customFormat="1">
      <c r="D470" s="93" t="str">
        <f t="shared" si="21"/>
        <v/>
      </c>
      <c r="S470" s="93" t="str">
        <f t="shared" si="22"/>
        <v/>
      </c>
      <c r="V470" s="93" t="str">
        <f t="shared" si="23"/>
        <v/>
      </c>
    </row>
    <row r="471" spans="4:22" s="93" customFormat="1">
      <c r="D471" s="93" t="str">
        <f t="shared" si="21"/>
        <v/>
      </c>
      <c r="S471" s="93" t="str">
        <f t="shared" si="22"/>
        <v/>
      </c>
      <c r="V471" s="93" t="str">
        <f t="shared" si="23"/>
        <v/>
      </c>
    </row>
    <row r="472" spans="4:22" s="93" customFormat="1">
      <c r="D472" s="93" t="str">
        <f t="shared" si="21"/>
        <v/>
      </c>
      <c r="S472" s="93" t="str">
        <f t="shared" si="22"/>
        <v/>
      </c>
      <c r="V472" s="93" t="str">
        <f t="shared" si="23"/>
        <v/>
      </c>
    </row>
    <row r="473" spans="4:22" s="93" customFormat="1">
      <c r="D473" s="93" t="str">
        <f t="shared" si="21"/>
        <v/>
      </c>
      <c r="S473" s="93" t="str">
        <f t="shared" si="22"/>
        <v/>
      </c>
      <c r="V473" s="93" t="str">
        <f t="shared" si="23"/>
        <v/>
      </c>
    </row>
    <row r="474" spans="4:22" s="93" customFormat="1">
      <c r="D474" s="93" t="str">
        <f t="shared" si="21"/>
        <v/>
      </c>
      <c r="S474" s="93" t="str">
        <f t="shared" si="22"/>
        <v/>
      </c>
      <c r="V474" s="93" t="str">
        <f t="shared" si="23"/>
        <v/>
      </c>
    </row>
    <row r="475" spans="4:22" s="93" customFormat="1">
      <c r="D475" s="93" t="str">
        <f t="shared" si="21"/>
        <v/>
      </c>
      <c r="S475" s="93" t="str">
        <f t="shared" si="22"/>
        <v/>
      </c>
      <c r="V475" s="93" t="str">
        <f t="shared" si="23"/>
        <v/>
      </c>
    </row>
    <row r="476" spans="4:22" s="93" customFormat="1">
      <c r="D476" s="93" t="str">
        <f t="shared" si="21"/>
        <v/>
      </c>
      <c r="S476" s="93" t="str">
        <f t="shared" si="22"/>
        <v/>
      </c>
      <c r="V476" s="93" t="str">
        <f t="shared" si="23"/>
        <v/>
      </c>
    </row>
    <row r="477" spans="4:22" s="93" customFormat="1">
      <c r="D477" s="93" t="str">
        <f t="shared" si="21"/>
        <v/>
      </c>
      <c r="S477" s="93" t="str">
        <f t="shared" si="22"/>
        <v/>
      </c>
      <c r="V477" s="93" t="str">
        <f t="shared" si="23"/>
        <v/>
      </c>
    </row>
    <row r="478" spans="4:22" s="93" customFormat="1">
      <c r="D478" s="93" t="str">
        <f t="shared" si="21"/>
        <v/>
      </c>
      <c r="S478" s="93" t="str">
        <f t="shared" si="22"/>
        <v/>
      </c>
      <c r="V478" s="93" t="str">
        <f t="shared" si="23"/>
        <v/>
      </c>
    </row>
    <row r="479" spans="4:22" s="93" customFormat="1">
      <c r="D479" s="93" t="str">
        <f t="shared" si="21"/>
        <v/>
      </c>
      <c r="S479" s="93" t="str">
        <f t="shared" si="22"/>
        <v/>
      </c>
      <c r="V479" s="93" t="str">
        <f t="shared" si="23"/>
        <v/>
      </c>
    </row>
    <row r="480" spans="4:22" s="93" customFormat="1">
      <c r="D480" s="93" t="str">
        <f t="shared" si="21"/>
        <v/>
      </c>
      <c r="S480" s="93" t="str">
        <f t="shared" si="22"/>
        <v/>
      </c>
      <c r="V480" s="93" t="str">
        <f t="shared" si="23"/>
        <v/>
      </c>
    </row>
    <row r="481" spans="4:22" s="93" customFormat="1">
      <c r="D481" s="93" t="str">
        <f t="shared" si="21"/>
        <v/>
      </c>
      <c r="S481" s="93" t="str">
        <f t="shared" si="22"/>
        <v/>
      </c>
      <c r="V481" s="93" t="str">
        <f t="shared" si="23"/>
        <v/>
      </c>
    </row>
    <row r="482" spans="4:22" s="93" customFormat="1">
      <c r="D482" s="93" t="str">
        <f t="shared" si="21"/>
        <v/>
      </c>
      <c r="S482" s="93" t="str">
        <f t="shared" si="22"/>
        <v/>
      </c>
      <c r="V482" s="93" t="str">
        <f t="shared" si="23"/>
        <v/>
      </c>
    </row>
    <row r="483" spans="4:22" s="93" customFormat="1">
      <c r="D483" s="93" t="str">
        <f t="shared" si="21"/>
        <v/>
      </c>
      <c r="S483" s="93" t="str">
        <f t="shared" si="22"/>
        <v/>
      </c>
      <c r="V483" s="93" t="str">
        <f t="shared" si="23"/>
        <v/>
      </c>
    </row>
    <row r="484" spans="4:22" s="93" customFormat="1">
      <c r="D484" s="93" t="str">
        <f t="shared" si="21"/>
        <v/>
      </c>
      <c r="S484" s="93" t="str">
        <f t="shared" si="22"/>
        <v/>
      </c>
      <c r="V484" s="93" t="str">
        <f t="shared" si="23"/>
        <v/>
      </c>
    </row>
    <row r="485" spans="4:22" s="93" customFormat="1">
      <c r="D485" s="93" t="str">
        <f t="shared" si="21"/>
        <v/>
      </c>
      <c r="S485" s="93" t="str">
        <f t="shared" si="22"/>
        <v/>
      </c>
      <c r="V485" s="93" t="str">
        <f t="shared" si="23"/>
        <v/>
      </c>
    </row>
    <row r="486" spans="4:22" s="93" customFormat="1">
      <c r="D486" s="93" t="str">
        <f t="shared" si="21"/>
        <v/>
      </c>
      <c r="S486" s="93" t="str">
        <f t="shared" si="22"/>
        <v/>
      </c>
      <c r="V486" s="93" t="str">
        <f t="shared" si="23"/>
        <v/>
      </c>
    </row>
    <row r="487" spans="4:22" s="93" customFormat="1">
      <c r="D487" s="93" t="str">
        <f t="shared" si="21"/>
        <v/>
      </c>
      <c r="S487" s="93" t="str">
        <f t="shared" si="22"/>
        <v/>
      </c>
      <c r="V487" s="93" t="str">
        <f t="shared" si="23"/>
        <v/>
      </c>
    </row>
    <row r="488" spans="4:22" s="93" customFormat="1">
      <c r="D488" s="93" t="str">
        <f t="shared" si="21"/>
        <v/>
      </c>
      <c r="S488" s="93" t="str">
        <f t="shared" si="22"/>
        <v/>
      </c>
      <c r="V488" s="93" t="str">
        <f t="shared" si="23"/>
        <v/>
      </c>
    </row>
    <row r="489" spans="4:22" s="93" customFormat="1">
      <c r="D489" s="93" t="str">
        <f t="shared" si="21"/>
        <v/>
      </c>
      <c r="S489" s="93" t="str">
        <f t="shared" si="22"/>
        <v/>
      </c>
      <c r="V489" s="93" t="str">
        <f t="shared" si="23"/>
        <v/>
      </c>
    </row>
    <row r="490" spans="4:22" s="93" customFormat="1">
      <c r="D490" s="93" t="str">
        <f t="shared" si="21"/>
        <v/>
      </c>
      <c r="S490" s="93" t="str">
        <f t="shared" si="22"/>
        <v/>
      </c>
      <c r="V490" s="93" t="str">
        <f t="shared" si="23"/>
        <v/>
      </c>
    </row>
    <row r="491" spans="4:22" s="93" customFormat="1">
      <c r="D491" s="93" t="str">
        <f t="shared" si="21"/>
        <v/>
      </c>
      <c r="S491" s="93" t="str">
        <f t="shared" si="22"/>
        <v/>
      </c>
      <c r="V491" s="93" t="str">
        <f t="shared" si="23"/>
        <v/>
      </c>
    </row>
    <row r="492" spans="4:22" s="93" customFormat="1">
      <c r="D492" s="93" t="str">
        <f t="shared" si="21"/>
        <v/>
      </c>
      <c r="S492" s="93" t="str">
        <f t="shared" si="22"/>
        <v/>
      </c>
      <c r="V492" s="93" t="str">
        <f t="shared" si="23"/>
        <v/>
      </c>
    </row>
    <row r="493" spans="4:22" s="93" customFormat="1">
      <c r="D493" s="93" t="str">
        <f t="shared" si="21"/>
        <v/>
      </c>
      <c r="S493" s="93" t="str">
        <f t="shared" si="22"/>
        <v/>
      </c>
      <c r="V493" s="93" t="str">
        <f t="shared" si="23"/>
        <v/>
      </c>
    </row>
    <row r="494" spans="4:22" s="93" customFormat="1">
      <c r="D494" s="93" t="str">
        <f t="shared" si="21"/>
        <v/>
      </c>
      <c r="S494" s="93" t="str">
        <f t="shared" si="22"/>
        <v/>
      </c>
      <c r="V494" s="93" t="str">
        <f t="shared" si="23"/>
        <v/>
      </c>
    </row>
    <row r="495" spans="4:22" s="93" customFormat="1">
      <c r="D495" s="93" t="str">
        <f t="shared" si="21"/>
        <v/>
      </c>
      <c r="S495" s="93" t="str">
        <f t="shared" si="22"/>
        <v/>
      </c>
      <c r="V495" s="93" t="str">
        <f t="shared" si="23"/>
        <v/>
      </c>
    </row>
    <row r="496" spans="4:22" s="93" customFormat="1">
      <c r="D496" s="93" t="str">
        <f t="shared" si="21"/>
        <v/>
      </c>
      <c r="S496" s="93" t="str">
        <f t="shared" si="22"/>
        <v/>
      </c>
      <c r="V496" s="93" t="str">
        <f t="shared" si="23"/>
        <v/>
      </c>
    </row>
    <row r="497" spans="4:22" s="93" customFormat="1">
      <c r="D497" s="93" t="str">
        <f t="shared" si="21"/>
        <v/>
      </c>
      <c r="S497" s="93" t="str">
        <f t="shared" si="22"/>
        <v/>
      </c>
      <c r="V497" s="93" t="str">
        <f t="shared" si="23"/>
        <v/>
      </c>
    </row>
    <row r="498" spans="4:22" s="93" customFormat="1">
      <c r="D498" s="93" t="str">
        <f t="shared" si="21"/>
        <v/>
      </c>
      <c r="S498" s="93" t="str">
        <f t="shared" si="22"/>
        <v/>
      </c>
      <c r="V498" s="93" t="str">
        <f t="shared" si="23"/>
        <v/>
      </c>
    </row>
    <row r="499" spans="4:22" s="93" customFormat="1">
      <c r="D499" s="93" t="str">
        <f t="shared" si="21"/>
        <v/>
      </c>
      <c r="S499" s="93" t="str">
        <f t="shared" si="22"/>
        <v/>
      </c>
      <c r="V499" s="93" t="str">
        <f t="shared" si="23"/>
        <v/>
      </c>
    </row>
    <row r="500" spans="4:22" s="93" customFormat="1">
      <c r="D500" s="93" t="str">
        <f t="shared" si="21"/>
        <v/>
      </c>
      <c r="S500" s="93" t="str">
        <f t="shared" si="22"/>
        <v/>
      </c>
      <c r="V500" s="93" t="str">
        <f t="shared" si="23"/>
        <v/>
      </c>
    </row>
    <row r="501" spans="4:22" s="93" customFormat="1">
      <c r="D501" s="93" t="str">
        <f t="shared" si="21"/>
        <v/>
      </c>
      <c r="S501" s="93" t="str">
        <f t="shared" si="22"/>
        <v/>
      </c>
      <c r="V501" s="93" t="str">
        <f t="shared" si="23"/>
        <v/>
      </c>
    </row>
    <row r="502" spans="4:22" s="93" customFormat="1">
      <c r="D502" s="93" t="str">
        <f t="shared" si="21"/>
        <v/>
      </c>
      <c r="S502" s="93" t="str">
        <f t="shared" si="22"/>
        <v/>
      </c>
      <c r="V502" s="93" t="str">
        <f t="shared" si="23"/>
        <v/>
      </c>
    </row>
    <row r="503" spans="4:22" s="93" customFormat="1">
      <c r="D503" s="93" t="str">
        <f t="shared" si="21"/>
        <v/>
      </c>
      <c r="S503" s="93" t="str">
        <f t="shared" si="22"/>
        <v/>
      </c>
      <c r="V503" s="93" t="str">
        <f t="shared" si="23"/>
        <v/>
      </c>
    </row>
    <row r="504" spans="4:22" s="93" customFormat="1">
      <c r="D504" s="93" t="str">
        <f t="shared" si="21"/>
        <v/>
      </c>
      <c r="S504" s="93" t="str">
        <f t="shared" si="22"/>
        <v/>
      </c>
      <c r="V504" s="93" t="str">
        <f t="shared" si="23"/>
        <v/>
      </c>
    </row>
    <row r="505" spans="4:22" s="93" customFormat="1">
      <c r="D505" s="93" t="str">
        <f t="shared" si="21"/>
        <v/>
      </c>
      <c r="S505" s="93" t="str">
        <f t="shared" si="22"/>
        <v/>
      </c>
      <c r="V505" s="93" t="str">
        <f t="shared" si="23"/>
        <v/>
      </c>
    </row>
    <row r="506" spans="4:22" s="93" customFormat="1">
      <c r="D506" s="93" t="str">
        <f t="shared" si="21"/>
        <v/>
      </c>
      <c r="S506" s="93" t="str">
        <f t="shared" si="22"/>
        <v/>
      </c>
      <c r="V506" s="93" t="str">
        <f t="shared" si="23"/>
        <v/>
      </c>
    </row>
    <row r="507" spans="4:22" s="93" customFormat="1">
      <c r="D507" s="93" t="str">
        <f t="shared" si="21"/>
        <v/>
      </c>
      <c r="S507" s="93" t="str">
        <f t="shared" si="22"/>
        <v/>
      </c>
      <c r="V507" s="93" t="str">
        <f t="shared" si="23"/>
        <v/>
      </c>
    </row>
    <row r="508" spans="4:22" s="93" customFormat="1">
      <c r="D508" s="93" t="str">
        <f t="shared" si="21"/>
        <v/>
      </c>
      <c r="S508" s="93" t="str">
        <f t="shared" si="22"/>
        <v/>
      </c>
      <c r="V508" s="93" t="str">
        <f t="shared" si="23"/>
        <v/>
      </c>
    </row>
    <row r="509" spans="4:22" s="93" customFormat="1">
      <c r="D509" s="93" t="str">
        <f t="shared" si="21"/>
        <v/>
      </c>
      <c r="S509" s="93" t="str">
        <f t="shared" si="22"/>
        <v/>
      </c>
      <c r="V509" s="93" t="str">
        <f t="shared" si="23"/>
        <v/>
      </c>
    </row>
    <row r="510" spans="4:22" s="93" customFormat="1">
      <c r="D510" s="93" t="str">
        <f t="shared" si="21"/>
        <v/>
      </c>
      <c r="S510" s="93" t="str">
        <f t="shared" si="22"/>
        <v/>
      </c>
      <c r="V510" s="93" t="str">
        <f t="shared" si="23"/>
        <v/>
      </c>
    </row>
    <row r="511" spans="4:22" s="93" customFormat="1">
      <c r="D511" s="93" t="str">
        <f t="shared" si="21"/>
        <v/>
      </c>
      <c r="S511" s="93" t="str">
        <f t="shared" si="22"/>
        <v/>
      </c>
      <c r="V511" s="93" t="str">
        <f t="shared" si="23"/>
        <v/>
      </c>
    </row>
    <row r="512" spans="4:22" s="93" customFormat="1">
      <c r="D512" s="93" t="str">
        <f t="shared" si="21"/>
        <v/>
      </c>
      <c r="S512" s="93" t="str">
        <f t="shared" si="22"/>
        <v/>
      </c>
      <c r="V512" s="93" t="str">
        <f t="shared" si="23"/>
        <v/>
      </c>
    </row>
    <row r="513" spans="4:22" s="93" customFormat="1">
      <c r="D513" s="93" t="str">
        <f t="shared" si="21"/>
        <v/>
      </c>
      <c r="S513" s="93" t="str">
        <f t="shared" si="22"/>
        <v/>
      </c>
      <c r="V513" s="93" t="str">
        <f t="shared" si="23"/>
        <v/>
      </c>
    </row>
    <row r="514" spans="4:22" s="93" customFormat="1">
      <c r="D514" s="93" t="str">
        <f t="shared" ref="D514:D577" si="24">IF(A514&lt;&gt;"","G/L Account","")</f>
        <v/>
      </c>
      <c r="S514" s="93" t="str">
        <f t="shared" ref="S514:S577" si="25">IF(A514&lt;&gt;"","AWARD","")</f>
        <v/>
      </c>
      <c r="V514" s="93" t="str">
        <f t="shared" ref="V514:V577" si="26">IF(A514&lt;&gt;"","G/L Account","")</f>
        <v/>
      </c>
    </row>
    <row r="515" spans="4:22" s="93" customFormat="1">
      <c r="D515" s="93" t="str">
        <f t="shared" si="24"/>
        <v/>
      </c>
      <c r="S515" s="93" t="str">
        <f t="shared" si="25"/>
        <v/>
      </c>
      <c r="V515" s="93" t="str">
        <f t="shared" si="26"/>
        <v/>
      </c>
    </row>
    <row r="516" spans="4:22" s="93" customFormat="1">
      <c r="D516" s="93" t="str">
        <f t="shared" si="24"/>
        <v/>
      </c>
      <c r="S516" s="93" t="str">
        <f t="shared" si="25"/>
        <v/>
      </c>
      <c r="V516" s="93" t="str">
        <f t="shared" si="26"/>
        <v/>
      </c>
    </row>
    <row r="517" spans="4:22" s="93" customFormat="1">
      <c r="D517" s="93" t="str">
        <f t="shared" si="24"/>
        <v/>
      </c>
      <c r="S517" s="93" t="str">
        <f t="shared" si="25"/>
        <v/>
      </c>
      <c r="V517" s="93" t="str">
        <f t="shared" si="26"/>
        <v/>
      </c>
    </row>
    <row r="518" spans="4:22" s="93" customFormat="1">
      <c r="D518" s="93" t="str">
        <f t="shared" si="24"/>
        <v/>
      </c>
      <c r="S518" s="93" t="str">
        <f t="shared" si="25"/>
        <v/>
      </c>
      <c r="V518" s="93" t="str">
        <f t="shared" si="26"/>
        <v/>
      </c>
    </row>
    <row r="519" spans="4:22" s="93" customFormat="1">
      <c r="D519" s="93" t="str">
        <f t="shared" si="24"/>
        <v/>
      </c>
      <c r="S519" s="93" t="str">
        <f t="shared" si="25"/>
        <v/>
      </c>
      <c r="V519" s="93" t="str">
        <f t="shared" si="26"/>
        <v/>
      </c>
    </row>
    <row r="520" spans="4:22" s="93" customFormat="1">
      <c r="D520" s="93" t="str">
        <f t="shared" si="24"/>
        <v/>
      </c>
      <c r="S520" s="93" t="str">
        <f t="shared" si="25"/>
        <v/>
      </c>
      <c r="V520" s="93" t="str">
        <f t="shared" si="26"/>
        <v/>
      </c>
    </row>
    <row r="521" spans="4:22" s="93" customFormat="1">
      <c r="D521" s="93" t="str">
        <f t="shared" si="24"/>
        <v/>
      </c>
      <c r="S521" s="93" t="str">
        <f t="shared" si="25"/>
        <v/>
      </c>
      <c r="V521" s="93" t="str">
        <f t="shared" si="26"/>
        <v/>
      </c>
    </row>
    <row r="522" spans="4:22" s="93" customFormat="1">
      <c r="D522" s="93" t="str">
        <f t="shared" si="24"/>
        <v/>
      </c>
      <c r="S522" s="93" t="str">
        <f t="shared" si="25"/>
        <v/>
      </c>
      <c r="V522" s="93" t="str">
        <f t="shared" si="26"/>
        <v/>
      </c>
    </row>
    <row r="523" spans="4:22" s="93" customFormat="1">
      <c r="D523" s="93" t="str">
        <f t="shared" si="24"/>
        <v/>
      </c>
      <c r="S523" s="93" t="str">
        <f t="shared" si="25"/>
        <v/>
      </c>
      <c r="V523" s="93" t="str">
        <f t="shared" si="26"/>
        <v/>
      </c>
    </row>
    <row r="524" spans="4:22" s="93" customFormat="1">
      <c r="D524" s="93" t="str">
        <f t="shared" si="24"/>
        <v/>
      </c>
      <c r="S524" s="93" t="str">
        <f t="shared" si="25"/>
        <v/>
      </c>
      <c r="V524" s="93" t="str">
        <f t="shared" si="26"/>
        <v/>
      </c>
    </row>
    <row r="525" spans="4:22" s="93" customFormat="1">
      <c r="D525" s="93" t="str">
        <f t="shared" si="24"/>
        <v/>
      </c>
      <c r="S525" s="93" t="str">
        <f t="shared" si="25"/>
        <v/>
      </c>
      <c r="V525" s="93" t="str">
        <f t="shared" si="26"/>
        <v/>
      </c>
    </row>
    <row r="526" spans="4:22" s="93" customFormat="1">
      <c r="D526" s="93" t="str">
        <f t="shared" si="24"/>
        <v/>
      </c>
      <c r="S526" s="93" t="str">
        <f t="shared" si="25"/>
        <v/>
      </c>
      <c r="V526" s="93" t="str">
        <f t="shared" si="26"/>
        <v/>
      </c>
    </row>
    <row r="527" spans="4:22" s="93" customFormat="1">
      <c r="D527" s="93" t="str">
        <f t="shared" si="24"/>
        <v/>
      </c>
      <c r="S527" s="93" t="str">
        <f t="shared" si="25"/>
        <v/>
      </c>
      <c r="V527" s="93" t="str">
        <f t="shared" si="26"/>
        <v/>
      </c>
    </row>
    <row r="528" spans="4:22" s="93" customFormat="1">
      <c r="D528" s="93" t="str">
        <f t="shared" si="24"/>
        <v/>
      </c>
      <c r="S528" s="93" t="str">
        <f t="shared" si="25"/>
        <v/>
      </c>
      <c r="V528" s="93" t="str">
        <f t="shared" si="26"/>
        <v/>
      </c>
    </row>
    <row r="529" spans="4:22" s="93" customFormat="1">
      <c r="D529" s="93" t="str">
        <f t="shared" si="24"/>
        <v/>
      </c>
      <c r="S529" s="93" t="str">
        <f t="shared" si="25"/>
        <v/>
      </c>
      <c r="V529" s="93" t="str">
        <f t="shared" si="26"/>
        <v/>
      </c>
    </row>
    <row r="530" spans="4:22" s="93" customFormat="1">
      <c r="D530" s="93" t="str">
        <f t="shared" si="24"/>
        <v/>
      </c>
      <c r="S530" s="93" t="str">
        <f t="shared" si="25"/>
        <v/>
      </c>
      <c r="V530" s="93" t="str">
        <f t="shared" si="26"/>
        <v/>
      </c>
    </row>
    <row r="531" spans="4:22" s="93" customFormat="1">
      <c r="D531" s="93" t="str">
        <f t="shared" si="24"/>
        <v/>
      </c>
      <c r="S531" s="93" t="str">
        <f t="shared" si="25"/>
        <v/>
      </c>
      <c r="V531" s="93" t="str">
        <f t="shared" si="26"/>
        <v/>
      </c>
    </row>
    <row r="532" spans="4:22" s="93" customFormat="1">
      <c r="D532" s="93" t="str">
        <f t="shared" si="24"/>
        <v/>
      </c>
      <c r="S532" s="93" t="str">
        <f t="shared" si="25"/>
        <v/>
      </c>
      <c r="V532" s="93" t="str">
        <f t="shared" si="26"/>
        <v/>
      </c>
    </row>
    <row r="533" spans="4:22" s="93" customFormat="1">
      <c r="D533" s="93" t="str">
        <f t="shared" si="24"/>
        <v/>
      </c>
      <c r="S533" s="93" t="str">
        <f t="shared" si="25"/>
        <v/>
      </c>
      <c r="V533" s="93" t="str">
        <f t="shared" si="26"/>
        <v/>
      </c>
    </row>
    <row r="534" spans="4:22" s="93" customFormat="1">
      <c r="D534" s="93" t="str">
        <f t="shared" si="24"/>
        <v/>
      </c>
      <c r="S534" s="93" t="str">
        <f t="shared" si="25"/>
        <v/>
      </c>
      <c r="V534" s="93" t="str">
        <f t="shared" si="26"/>
        <v/>
      </c>
    </row>
    <row r="535" spans="4:22" s="93" customFormat="1">
      <c r="D535" s="93" t="str">
        <f t="shared" si="24"/>
        <v/>
      </c>
      <c r="S535" s="93" t="str">
        <f t="shared" si="25"/>
        <v/>
      </c>
      <c r="V535" s="93" t="str">
        <f t="shared" si="26"/>
        <v/>
      </c>
    </row>
    <row r="536" spans="4:22" s="93" customFormat="1">
      <c r="D536" s="93" t="str">
        <f t="shared" si="24"/>
        <v/>
      </c>
      <c r="S536" s="93" t="str">
        <f t="shared" si="25"/>
        <v/>
      </c>
      <c r="V536" s="93" t="str">
        <f t="shared" si="26"/>
        <v/>
      </c>
    </row>
    <row r="537" spans="4:22" s="93" customFormat="1">
      <c r="D537" s="93" t="str">
        <f t="shared" si="24"/>
        <v/>
      </c>
      <c r="S537" s="93" t="str">
        <f t="shared" si="25"/>
        <v/>
      </c>
      <c r="V537" s="93" t="str">
        <f t="shared" si="26"/>
        <v/>
      </c>
    </row>
    <row r="538" spans="4:22" s="93" customFormat="1">
      <c r="D538" s="93" t="str">
        <f t="shared" si="24"/>
        <v/>
      </c>
      <c r="S538" s="93" t="str">
        <f t="shared" si="25"/>
        <v/>
      </c>
      <c r="V538" s="93" t="str">
        <f t="shared" si="26"/>
        <v/>
      </c>
    </row>
    <row r="539" spans="4:22" s="93" customFormat="1">
      <c r="D539" s="93" t="str">
        <f t="shared" si="24"/>
        <v/>
      </c>
      <c r="S539" s="93" t="str">
        <f t="shared" si="25"/>
        <v/>
      </c>
      <c r="V539" s="93" t="str">
        <f t="shared" si="26"/>
        <v/>
      </c>
    </row>
    <row r="540" spans="4:22" s="93" customFormat="1">
      <c r="D540" s="93" t="str">
        <f t="shared" si="24"/>
        <v/>
      </c>
      <c r="S540" s="93" t="str">
        <f t="shared" si="25"/>
        <v/>
      </c>
      <c r="V540" s="93" t="str">
        <f t="shared" si="26"/>
        <v/>
      </c>
    </row>
    <row r="541" spans="4:22" s="93" customFormat="1">
      <c r="D541" s="93" t="str">
        <f t="shared" si="24"/>
        <v/>
      </c>
      <c r="S541" s="93" t="str">
        <f t="shared" si="25"/>
        <v/>
      </c>
      <c r="V541" s="93" t="str">
        <f t="shared" si="26"/>
        <v/>
      </c>
    </row>
    <row r="542" spans="4:22" s="93" customFormat="1">
      <c r="D542" s="93" t="str">
        <f t="shared" si="24"/>
        <v/>
      </c>
      <c r="S542" s="93" t="str">
        <f t="shared" si="25"/>
        <v/>
      </c>
      <c r="V542" s="93" t="str">
        <f t="shared" si="26"/>
        <v/>
      </c>
    </row>
    <row r="543" spans="4:22" s="93" customFormat="1">
      <c r="D543" s="93" t="str">
        <f t="shared" si="24"/>
        <v/>
      </c>
      <c r="S543" s="93" t="str">
        <f t="shared" si="25"/>
        <v/>
      </c>
      <c r="V543" s="93" t="str">
        <f t="shared" si="26"/>
        <v/>
      </c>
    </row>
    <row r="544" spans="4:22" s="93" customFormat="1">
      <c r="D544" s="93" t="str">
        <f t="shared" si="24"/>
        <v/>
      </c>
      <c r="S544" s="93" t="str">
        <f t="shared" si="25"/>
        <v/>
      </c>
      <c r="V544" s="93" t="str">
        <f t="shared" si="26"/>
        <v/>
      </c>
    </row>
    <row r="545" spans="4:22" s="93" customFormat="1">
      <c r="D545" s="93" t="str">
        <f t="shared" si="24"/>
        <v/>
      </c>
      <c r="S545" s="93" t="str">
        <f t="shared" si="25"/>
        <v/>
      </c>
      <c r="V545" s="93" t="str">
        <f t="shared" si="26"/>
        <v/>
      </c>
    </row>
    <row r="546" spans="4:22" s="93" customFormat="1">
      <c r="D546" s="93" t="str">
        <f t="shared" si="24"/>
        <v/>
      </c>
      <c r="S546" s="93" t="str">
        <f t="shared" si="25"/>
        <v/>
      </c>
      <c r="V546" s="93" t="str">
        <f t="shared" si="26"/>
        <v/>
      </c>
    </row>
    <row r="547" spans="4:22" s="93" customFormat="1">
      <c r="D547" s="93" t="str">
        <f t="shared" si="24"/>
        <v/>
      </c>
      <c r="S547" s="93" t="str">
        <f t="shared" si="25"/>
        <v/>
      </c>
      <c r="V547" s="93" t="str">
        <f t="shared" si="26"/>
        <v/>
      </c>
    </row>
    <row r="548" spans="4:22" s="93" customFormat="1">
      <c r="D548" s="93" t="str">
        <f t="shared" si="24"/>
        <v/>
      </c>
      <c r="S548" s="93" t="str">
        <f t="shared" si="25"/>
        <v/>
      </c>
      <c r="V548" s="93" t="str">
        <f t="shared" si="26"/>
        <v/>
      </c>
    </row>
    <row r="549" spans="4:22" s="93" customFormat="1">
      <c r="D549" s="93" t="str">
        <f t="shared" si="24"/>
        <v/>
      </c>
      <c r="S549" s="93" t="str">
        <f t="shared" si="25"/>
        <v/>
      </c>
      <c r="V549" s="93" t="str">
        <f t="shared" si="26"/>
        <v/>
      </c>
    </row>
    <row r="550" spans="4:22" s="93" customFormat="1">
      <c r="D550" s="93" t="str">
        <f t="shared" si="24"/>
        <v/>
      </c>
      <c r="S550" s="93" t="str">
        <f t="shared" si="25"/>
        <v/>
      </c>
      <c r="V550" s="93" t="str">
        <f t="shared" si="26"/>
        <v/>
      </c>
    </row>
    <row r="551" spans="4:22" s="93" customFormat="1">
      <c r="D551" s="93" t="str">
        <f t="shared" si="24"/>
        <v/>
      </c>
      <c r="S551" s="93" t="str">
        <f t="shared" si="25"/>
        <v/>
      </c>
      <c r="V551" s="93" t="str">
        <f t="shared" si="26"/>
        <v/>
      </c>
    </row>
    <row r="552" spans="4:22" s="93" customFormat="1">
      <c r="D552" s="93" t="str">
        <f t="shared" si="24"/>
        <v/>
      </c>
      <c r="S552" s="93" t="str">
        <f t="shared" si="25"/>
        <v/>
      </c>
      <c r="V552" s="93" t="str">
        <f t="shared" si="26"/>
        <v/>
      </c>
    </row>
    <row r="553" spans="4:22" s="93" customFormat="1">
      <c r="D553" s="93" t="str">
        <f t="shared" si="24"/>
        <v/>
      </c>
      <c r="S553" s="93" t="str">
        <f t="shared" si="25"/>
        <v/>
      </c>
      <c r="V553" s="93" t="str">
        <f t="shared" si="26"/>
        <v/>
      </c>
    </row>
    <row r="554" spans="4:22" s="93" customFormat="1">
      <c r="D554" s="93" t="str">
        <f t="shared" si="24"/>
        <v/>
      </c>
      <c r="S554" s="93" t="str">
        <f t="shared" si="25"/>
        <v/>
      </c>
      <c r="V554" s="93" t="str">
        <f t="shared" si="26"/>
        <v/>
      </c>
    </row>
    <row r="555" spans="4:22" s="93" customFormat="1">
      <c r="D555" s="93" t="str">
        <f t="shared" si="24"/>
        <v/>
      </c>
      <c r="S555" s="93" t="str">
        <f t="shared" si="25"/>
        <v/>
      </c>
      <c r="V555" s="93" t="str">
        <f t="shared" si="26"/>
        <v/>
      </c>
    </row>
    <row r="556" spans="4:22" s="93" customFormat="1">
      <c r="D556" s="93" t="str">
        <f t="shared" si="24"/>
        <v/>
      </c>
      <c r="S556" s="93" t="str">
        <f t="shared" si="25"/>
        <v/>
      </c>
      <c r="V556" s="93" t="str">
        <f t="shared" si="26"/>
        <v/>
      </c>
    </row>
    <row r="557" spans="4:22" s="93" customFormat="1">
      <c r="D557" s="93" t="str">
        <f t="shared" si="24"/>
        <v/>
      </c>
      <c r="S557" s="93" t="str">
        <f t="shared" si="25"/>
        <v/>
      </c>
      <c r="V557" s="93" t="str">
        <f t="shared" si="26"/>
        <v/>
      </c>
    </row>
    <row r="558" spans="4:22" s="93" customFormat="1">
      <c r="D558" s="93" t="str">
        <f t="shared" si="24"/>
        <v/>
      </c>
      <c r="S558" s="93" t="str">
        <f t="shared" si="25"/>
        <v/>
      </c>
      <c r="V558" s="93" t="str">
        <f t="shared" si="26"/>
        <v/>
      </c>
    </row>
    <row r="559" spans="4:22" s="93" customFormat="1">
      <c r="D559" s="93" t="str">
        <f t="shared" si="24"/>
        <v/>
      </c>
      <c r="S559" s="93" t="str">
        <f t="shared" si="25"/>
        <v/>
      </c>
      <c r="V559" s="93" t="str">
        <f t="shared" si="26"/>
        <v/>
      </c>
    </row>
    <row r="560" spans="4:22" s="93" customFormat="1">
      <c r="D560" s="93" t="str">
        <f t="shared" si="24"/>
        <v/>
      </c>
      <c r="S560" s="93" t="str">
        <f t="shared" si="25"/>
        <v/>
      </c>
      <c r="V560" s="93" t="str">
        <f t="shared" si="26"/>
        <v/>
      </c>
    </row>
    <row r="561" spans="4:22" s="93" customFormat="1">
      <c r="D561" s="93" t="str">
        <f t="shared" si="24"/>
        <v/>
      </c>
      <c r="S561" s="93" t="str">
        <f t="shared" si="25"/>
        <v/>
      </c>
      <c r="V561" s="93" t="str">
        <f t="shared" si="26"/>
        <v/>
      </c>
    </row>
    <row r="562" spans="4:22" s="93" customFormat="1">
      <c r="D562" s="93" t="str">
        <f t="shared" si="24"/>
        <v/>
      </c>
      <c r="S562" s="93" t="str">
        <f t="shared" si="25"/>
        <v/>
      </c>
      <c r="V562" s="93" t="str">
        <f t="shared" si="26"/>
        <v/>
      </c>
    </row>
    <row r="563" spans="4:22" s="93" customFormat="1">
      <c r="D563" s="93" t="str">
        <f t="shared" si="24"/>
        <v/>
      </c>
      <c r="S563" s="93" t="str">
        <f t="shared" si="25"/>
        <v/>
      </c>
      <c r="V563" s="93" t="str">
        <f t="shared" si="26"/>
        <v/>
      </c>
    </row>
    <row r="564" spans="4:22" s="93" customFormat="1">
      <c r="D564" s="93" t="str">
        <f t="shared" si="24"/>
        <v/>
      </c>
      <c r="S564" s="93" t="str">
        <f t="shared" si="25"/>
        <v/>
      </c>
      <c r="V564" s="93" t="str">
        <f t="shared" si="26"/>
        <v/>
      </c>
    </row>
    <row r="565" spans="4:22" s="93" customFormat="1">
      <c r="D565" s="93" t="str">
        <f t="shared" si="24"/>
        <v/>
      </c>
      <c r="S565" s="93" t="str">
        <f t="shared" si="25"/>
        <v/>
      </c>
      <c r="V565" s="93" t="str">
        <f t="shared" si="26"/>
        <v/>
      </c>
    </row>
    <row r="566" spans="4:22" s="93" customFormat="1">
      <c r="D566" s="93" t="str">
        <f t="shared" si="24"/>
        <v/>
      </c>
      <c r="S566" s="93" t="str">
        <f t="shared" si="25"/>
        <v/>
      </c>
      <c r="V566" s="93" t="str">
        <f t="shared" si="26"/>
        <v/>
      </c>
    </row>
    <row r="567" spans="4:22" s="93" customFormat="1">
      <c r="D567" s="93" t="str">
        <f t="shared" si="24"/>
        <v/>
      </c>
      <c r="S567" s="93" t="str">
        <f t="shared" si="25"/>
        <v/>
      </c>
      <c r="V567" s="93" t="str">
        <f t="shared" si="26"/>
        <v/>
      </c>
    </row>
    <row r="568" spans="4:22" s="93" customFormat="1">
      <c r="D568" s="93" t="str">
        <f t="shared" si="24"/>
        <v/>
      </c>
      <c r="S568" s="93" t="str">
        <f t="shared" si="25"/>
        <v/>
      </c>
      <c r="V568" s="93" t="str">
        <f t="shared" si="26"/>
        <v/>
      </c>
    </row>
    <row r="569" spans="4:22" s="93" customFormat="1">
      <c r="D569" s="93" t="str">
        <f t="shared" si="24"/>
        <v/>
      </c>
      <c r="S569" s="93" t="str">
        <f t="shared" si="25"/>
        <v/>
      </c>
      <c r="V569" s="93" t="str">
        <f t="shared" si="26"/>
        <v/>
      </c>
    </row>
    <row r="570" spans="4:22" s="93" customFormat="1">
      <c r="D570" s="93" t="str">
        <f t="shared" si="24"/>
        <v/>
      </c>
      <c r="S570" s="93" t="str">
        <f t="shared" si="25"/>
        <v/>
      </c>
      <c r="V570" s="93" t="str">
        <f t="shared" si="26"/>
        <v/>
      </c>
    </row>
    <row r="571" spans="4:22" s="93" customFormat="1">
      <c r="D571" s="93" t="str">
        <f t="shared" si="24"/>
        <v/>
      </c>
      <c r="S571" s="93" t="str">
        <f t="shared" si="25"/>
        <v/>
      </c>
      <c r="V571" s="93" t="str">
        <f t="shared" si="26"/>
        <v/>
      </c>
    </row>
    <row r="572" spans="4:22" s="93" customFormat="1">
      <c r="D572" s="93" t="str">
        <f t="shared" si="24"/>
        <v/>
      </c>
      <c r="S572" s="93" t="str">
        <f t="shared" si="25"/>
        <v/>
      </c>
      <c r="V572" s="93" t="str">
        <f t="shared" si="26"/>
        <v/>
      </c>
    </row>
    <row r="573" spans="4:22" s="93" customFormat="1">
      <c r="D573" s="93" t="str">
        <f t="shared" si="24"/>
        <v/>
      </c>
      <c r="S573" s="93" t="str">
        <f t="shared" si="25"/>
        <v/>
      </c>
      <c r="V573" s="93" t="str">
        <f t="shared" si="26"/>
        <v/>
      </c>
    </row>
    <row r="574" spans="4:22" s="93" customFormat="1">
      <c r="D574" s="93" t="str">
        <f t="shared" si="24"/>
        <v/>
      </c>
      <c r="S574" s="93" t="str">
        <f t="shared" si="25"/>
        <v/>
      </c>
      <c r="V574" s="93" t="str">
        <f t="shared" si="26"/>
        <v/>
      </c>
    </row>
    <row r="575" spans="4:22" s="93" customFormat="1">
      <c r="D575" s="93" t="str">
        <f t="shared" si="24"/>
        <v/>
      </c>
      <c r="S575" s="93" t="str">
        <f t="shared" si="25"/>
        <v/>
      </c>
      <c r="V575" s="93" t="str">
        <f t="shared" si="26"/>
        <v/>
      </c>
    </row>
    <row r="576" spans="4:22" s="93" customFormat="1">
      <c r="D576" s="93" t="str">
        <f t="shared" si="24"/>
        <v/>
      </c>
      <c r="S576" s="93" t="str">
        <f t="shared" si="25"/>
        <v/>
      </c>
      <c r="V576" s="93" t="str">
        <f t="shared" si="26"/>
        <v/>
      </c>
    </row>
    <row r="577" spans="4:22" s="93" customFormat="1">
      <c r="D577" s="93" t="str">
        <f t="shared" si="24"/>
        <v/>
      </c>
      <c r="S577" s="93" t="str">
        <f t="shared" si="25"/>
        <v/>
      </c>
      <c r="V577" s="93" t="str">
        <f t="shared" si="26"/>
        <v/>
      </c>
    </row>
    <row r="578" spans="4:22" s="93" customFormat="1">
      <c r="D578" s="93" t="str">
        <f t="shared" ref="D578:D641" si="27">IF(A578&lt;&gt;"","G/L Account","")</f>
        <v/>
      </c>
      <c r="S578" s="93" t="str">
        <f t="shared" ref="S578:S641" si="28">IF(A578&lt;&gt;"","AWARD","")</f>
        <v/>
      </c>
      <c r="V578" s="93" t="str">
        <f t="shared" ref="V578:V641" si="29">IF(A578&lt;&gt;"","G/L Account","")</f>
        <v/>
      </c>
    </row>
    <row r="579" spans="4:22" s="93" customFormat="1">
      <c r="D579" s="93" t="str">
        <f t="shared" si="27"/>
        <v/>
      </c>
      <c r="S579" s="93" t="str">
        <f t="shared" si="28"/>
        <v/>
      </c>
      <c r="V579" s="93" t="str">
        <f t="shared" si="29"/>
        <v/>
      </c>
    </row>
    <row r="580" spans="4:22" s="93" customFormat="1">
      <c r="D580" s="93" t="str">
        <f t="shared" si="27"/>
        <v/>
      </c>
      <c r="S580" s="93" t="str">
        <f t="shared" si="28"/>
        <v/>
      </c>
      <c r="V580" s="93" t="str">
        <f t="shared" si="29"/>
        <v/>
      </c>
    </row>
    <row r="581" spans="4:22" s="93" customFormat="1">
      <c r="D581" s="93" t="str">
        <f t="shared" si="27"/>
        <v/>
      </c>
      <c r="S581" s="93" t="str">
        <f t="shared" si="28"/>
        <v/>
      </c>
      <c r="V581" s="93" t="str">
        <f t="shared" si="29"/>
        <v/>
      </c>
    </row>
    <row r="582" spans="4:22" s="93" customFormat="1">
      <c r="D582" s="93" t="str">
        <f t="shared" si="27"/>
        <v/>
      </c>
      <c r="S582" s="93" t="str">
        <f t="shared" si="28"/>
        <v/>
      </c>
      <c r="V582" s="93" t="str">
        <f t="shared" si="29"/>
        <v/>
      </c>
    </row>
    <row r="583" spans="4:22" s="93" customFormat="1">
      <c r="D583" s="93" t="str">
        <f t="shared" si="27"/>
        <v/>
      </c>
      <c r="S583" s="93" t="str">
        <f t="shared" si="28"/>
        <v/>
      </c>
      <c r="V583" s="93" t="str">
        <f t="shared" si="29"/>
        <v/>
      </c>
    </row>
    <row r="584" spans="4:22" s="93" customFormat="1">
      <c r="D584" s="93" t="str">
        <f t="shared" si="27"/>
        <v/>
      </c>
      <c r="S584" s="93" t="str">
        <f t="shared" si="28"/>
        <v/>
      </c>
      <c r="V584" s="93" t="str">
        <f t="shared" si="29"/>
        <v/>
      </c>
    </row>
    <row r="585" spans="4:22" s="93" customFormat="1">
      <c r="D585" s="93" t="str">
        <f t="shared" si="27"/>
        <v/>
      </c>
      <c r="S585" s="93" t="str">
        <f t="shared" si="28"/>
        <v/>
      </c>
      <c r="V585" s="93" t="str">
        <f t="shared" si="29"/>
        <v/>
      </c>
    </row>
    <row r="586" spans="4:22" s="93" customFormat="1">
      <c r="D586" s="93" t="str">
        <f t="shared" si="27"/>
        <v/>
      </c>
      <c r="S586" s="93" t="str">
        <f t="shared" si="28"/>
        <v/>
      </c>
      <c r="V586" s="93" t="str">
        <f t="shared" si="29"/>
        <v/>
      </c>
    </row>
    <row r="587" spans="4:22" s="93" customFormat="1">
      <c r="D587" s="93" t="str">
        <f t="shared" si="27"/>
        <v/>
      </c>
      <c r="S587" s="93" t="str">
        <f t="shared" si="28"/>
        <v/>
      </c>
      <c r="V587" s="93" t="str">
        <f t="shared" si="29"/>
        <v/>
      </c>
    </row>
    <row r="588" spans="4:22" s="93" customFormat="1">
      <c r="D588" s="93" t="str">
        <f t="shared" si="27"/>
        <v/>
      </c>
      <c r="S588" s="93" t="str">
        <f t="shared" si="28"/>
        <v/>
      </c>
      <c r="V588" s="93" t="str">
        <f t="shared" si="29"/>
        <v/>
      </c>
    </row>
    <row r="589" spans="4:22" s="93" customFormat="1">
      <c r="D589" s="93" t="str">
        <f t="shared" si="27"/>
        <v/>
      </c>
      <c r="S589" s="93" t="str">
        <f t="shared" si="28"/>
        <v/>
      </c>
      <c r="V589" s="93" t="str">
        <f t="shared" si="29"/>
        <v/>
      </c>
    </row>
    <row r="590" spans="4:22" s="93" customFormat="1">
      <c r="D590" s="93" t="str">
        <f t="shared" si="27"/>
        <v/>
      </c>
      <c r="S590" s="93" t="str">
        <f t="shared" si="28"/>
        <v/>
      </c>
      <c r="V590" s="93" t="str">
        <f t="shared" si="29"/>
        <v/>
      </c>
    </row>
    <row r="591" spans="4:22" s="93" customFormat="1">
      <c r="D591" s="93" t="str">
        <f t="shared" si="27"/>
        <v/>
      </c>
      <c r="S591" s="93" t="str">
        <f t="shared" si="28"/>
        <v/>
      </c>
      <c r="V591" s="93" t="str">
        <f t="shared" si="29"/>
        <v/>
      </c>
    </row>
    <row r="592" spans="4:22" s="93" customFormat="1">
      <c r="D592" s="93" t="str">
        <f t="shared" si="27"/>
        <v/>
      </c>
      <c r="S592" s="93" t="str">
        <f t="shared" si="28"/>
        <v/>
      </c>
      <c r="V592" s="93" t="str">
        <f t="shared" si="29"/>
        <v/>
      </c>
    </row>
    <row r="593" spans="4:22" s="93" customFormat="1">
      <c r="D593" s="93" t="str">
        <f t="shared" si="27"/>
        <v/>
      </c>
      <c r="S593" s="93" t="str">
        <f t="shared" si="28"/>
        <v/>
      </c>
      <c r="V593" s="93" t="str">
        <f t="shared" si="29"/>
        <v/>
      </c>
    </row>
    <row r="594" spans="4:22" s="93" customFormat="1">
      <c r="D594" s="93" t="str">
        <f t="shared" si="27"/>
        <v/>
      </c>
      <c r="S594" s="93" t="str">
        <f t="shared" si="28"/>
        <v/>
      </c>
      <c r="V594" s="93" t="str">
        <f t="shared" si="29"/>
        <v/>
      </c>
    </row>
    <row r="595" spans="4:22" s="93" customFormat="1">
      <c r="D595" s="93" t="str">
        <f t="shared" si="27"/>
        <v/>
      </c>
      <c r="S595" s="93" t="str">
        <f t="shared" si="28"/>
        <v/>
      </c>
      <c r="V595" s="93" t="str">
        <f t="shared" si="29"/>
        <v/>
      </c>
    </row>
    <row r="596" spans="4:22" s="93" customFormat="1">
      <c r="D596" s="93" t="str">
        <f t="shared" si="27"/>
        <v/>
      </c>
      <c r="S596" s="93" t="str">
        <f t="shared" si="28"/>
        <v/>
      </c>
      <c r="V596" s="93" t="str">
        <f t="shared" si="29"/>
        <v/>
      </c>
    </row>
    <row r="597" spans="4:22" s="93" customFormat="1">
      <c r="D597" s="93" t="str">
        <f t="shared" si="27"/>
        <v/>
      </c>
      <c r="S597" s="93" t="str">
        <f t="shared" si="28"/>
        <v/>
      </c>
      <c r="V597" s="93" t="str">
        <f t="shared" si="29"/>
        <v/>
      </c>
    </row>
    <row r="598" spans="4:22" s="93" customFormat="1">
      <c r="D598" s="93" t="str">
        <f t="shared" si="27"/>
        <v/>
      </c>
      <c r="S598" s="93" t="str">
        <f t="shared" si="28"/>
        <v/>
      </c>
      <c r="V598" s="93" t="str">
        <f t="shared" si="29"/>
        <v/>
      </c>
    </row>
    <row r="599" spans="4:22" s="93" customFormat="1">
      <c r="D599" s="93" t="str">
        <f t="shared" si="27"/>
        <v/>
      </c>
      <c r="S599" s="93" t="str">
        <f t="shared" si="28"/>
        <v/>
      </c>
      <c r="V599" s="93" t="str">
        <f t="shared" si="29"/>
        <v/>
      </c>
    </row>
    <row r="600" spans="4:22" s="93" customFormat="1">
      <c r="D600" s="93" t="str">
        <f t="shared" si="27"/>
        <v/>
      </c>
      <c r="S600" s="93" t="str">
        <f t="shared" si="28"/>
        <v/>
      </c>
      <c r="V600" s="93" t="str">
        <f t="shared" si="29"/>
        <v/>
      </c>
    </row>
    <row r="601" spans="4:22" s="93" customFormat="1">
      <c r="D601" s="93" t="str">
        <f t="shared" si="27"/>
        <v/>
      </c>
      <c r="S601" s="93" t="str">
        <f t="shared" si="28"/>
        <v/>
      </c>
      <c r="V601" s="93" t="str">
        <f t="shared" si="29"/>
        <v/>
      </c>
    </row>
    <row r="602" spans="4:22" s="93" customFormat="1">
      <c r="D602" s="93" t="str">
        <f t="shared" si="27"/>
        <v/>
      </c>
      <c r="S602" s="93" t="str">
        <f t="shared" si="28"/>
        <v/>
      </c>
      <c r="V602" s="93" t="str">
        <f t="shared" si="29"/>
        <v/>
      </c>
    </row>
    <row r="603" spans="4:22" s="93" customFormat="1">
      <c r="D603" s="93" t="str">
        <f t="shared" si="27"/>
        <v/>
      </c>
      <c r="S603" s="93" t="str">
        <f t="shared" si="28"/>
        <v/>
      </c>
      <c r="V603" s="93" t="str">
        <f t="shared" si="29"/>
        <v/>
      </c>
    </row>
    <row r="604" spans="4:22" s="93" customFormat="1">
      <c r="D604" s="93" t="str">
        <f t="shared" si="27"/>
        <v/>
      </c>
      <c r="S604" s="93" t="str">
        <f t="shared" si="28"/>
        <v/>
      </c>
      <c r="V604" s="93" t="str">
        <f t="shared" si="29"/>
        <v/>
      </c>
    </row>
    <row r="605" spans="4:22" s="93" customFormat="1">
      <c r="D605" s="93" t="str">
        <f t="shared" si="27"/>
        <v/>
      </c>
      <c r="S605" s="93" t="str">
        <f t="shared" si="28"/>
        <v/>
      </c>
      <c r="V605" s="93" t="str">
        <f t="shared" si="29"/>
        <v/>
      </c>
    </row>
    <row r="606" spans="4:22" s="93" customFormat="1">
      <c r="D606" s="93" t="str">
        <f t="shared" si="27"/>
        <v/>
      </c>
      <c r="S606" s="93" t="str">
        <f t="shared" si="28"/>
        <v/>
      </c>
      <c r="V606" s="93" t="str">
        <f t="shared" si="29"/>
        <v/>
      </c>
    </row>
    <row r="607" spans="4:22" s="93" customFormat="1">
      <c r="D607" s="93" t="str">
        <f t="shared" si="27"/>
        <v/>
      </c>
      <c r="S607" s="93" t="str">
        <f t="shared" si="28"/>
        <v/>
      </c>
      <c r="V607" s="93" t="str">
        <f t="shared" si="29"/>
        <v/>
      </c>
    </row>
    <row r="608" spans="4:22" s="93" customFormat="1">
      <c r="D608" s="93" t="str">
        <f t="shared" si="27"/>
        <v/>
      </c>
      <c r="S608" s="93" t="str">
        <f t="shared" si="28"/>
        <v/>
      </c>
      <c r="V608" s="93" t="str">
        <f t="shared" si="29"/>
        <v/>
      </c>
    </row>
    <row r="609" spans="4:22" s="93" customFormat="1">
      <c r="D609" s="93" t="str">
        <f t="shared" si="27"/>
        <v/>
      </c>
      <c r="S609" s="93" t="str">
        <f t="shared" si="28"/>
        <v/>
      </c>
      <c r="V609" s="93" t="str">
        <f t="shared" si="29"/>
        <v/>
      </c>
    </row>
    <row r="610" spans="4:22" s="93" customFormat="1">
      <c r="D610" s="93" t="str">
        <f t="shared" si="27"/>
        <v/>
      </c>
      <c r="S610" s="93" t="str">
        <f t="shared" si="28"/>
        <v/>
      </c>
      <c r="V610" s="93" t="str">
        <f t="shared" si="29"/>
        <v/>
      </c>
    </row>
    <row r="611" spans="4:22" s="93" customFormat="1">
      <c r="D611" s="93" t="str">
        <f t="shared" si="27"/>
        <v/>
      </c>
      <c r="S611" s="93" t="str">
        <f t="shared" si="28"/>
        <v/>
      </c>
      <c r="V611" s="93" t="str">
        <f t="shared" si="29"/>
        <v/>
      </c>
    </row>
    <row r="612" spans="4:22" s="93" customFormat="1">
      <c r="D612" s="93" t="str">
        <f t="shared" si="27"/>
        <v/>
      </c>
      <c r="S612" s="93" t="str">
        <f t="shared" si="28"/>
        <v/>
      </c>
      <c r="V612" s="93" t="str">
        <f t="shared" si="29"/>
        <v/>
      </c>
    </row>
    <row r="613" spans="4:22" s="93" customFormat="1">
      <c r="D613" s="93" t="str">
        <f t="shared" si="27"/>
        <v/>
      </c>
      <c r="S613" s="93" t="str">
        <f t="shared" si="28"/>
        <v/>
      </c>
      <c r="V613" s="93" t="str">
        <f t="shared" si="29"/>
        <v/>
      </c>
    </row>
    <row r="614" spans="4:22" s="93" customFormat="1">
      <c r="D614" s="93" t="str">
        <f t="shared" si="27"/>
        <v/>
      </c>
      <c r="S614" s="93" t="str">
        <f t="shared" si="28"/>
        <v/>
      </c>
      <c r="V614" s="93" t="str">
        <f t="shared" si="29"/>
        <v/>
      </c>
    </row>
    <row r="615" spans="4:22" s="93" customFormat="1">
      <c r="D615" s="93" t="str">
        <f t="shared" si="27"/>
        <v/>
      </c>
      <c r="S615" s="93" t="str">
        <f t="shared" si="28"/>
        <v/>
      </c>
      <c r="V615" s="93" t="str">
        <f t="shared" si="29"/>
        <v/>
      </c>
    </row>
    <row r="616" spans="4:22" s="93" customFormat="1">
      <c r="D616" s="93" t="str">
        <f t="shared" si="27"/>
        <v/>
      </c>
      <c r="S616" s="93" t="str">
        <f t="shared" si="28"/>
        <v/>
      </c>
      <c r="V616" s="93" t="str">
        <f t="shared" si="29"/>
        <v/>
      </c>
    </row>
    <row r="617" spans="4:22" s="93" customFormat="1">
      <c r="D617" s="93" t="str">
        <f t="shared" si="27"/>
        <v/>
      </c>
      <c r="S617" s="93" t="str">
        <f t="shared" si="28"/>
        <v/>
      </c>
      <c r="V617" s="93" t="str">
        <f t="shared" si="29"/>
        <v/>
      </c>
    </row>
    <row r="618" spans="4:22" s="93" customFormat="1">
      <c r="D618" s="93" t="str">
        <f t="shared" si="27"/>
        <v/>
      </c>
      <c r="S618" s="93" t="str">
        <f t="shared" si="28"/>
        <v/>
      </c>
      <c r="V618" s="93" t="str">
        <f t="shared" si="29"/>
        <v/>
      </c>
    </row>
    <row r="619" spans="4:22" s="93" customFormat="1">
      <c r="D619" s="93" t="str">
        <f t="shared" si="27"/>
        <v/>
      </c>
      <c r="S619" s="93" t="str">
        <f t="shared" si="28"/>
        <v/>
      </c>
      <c r="V619" s="93" t="str">
        <f t="shared" si="29"/>
        <v/>
      </c>
    </row>
    <row r="620" spans="4:22" s="93" customFormat="1">
      <c r="D620" s="93" t="str">
        <f t="shared" si="27"/>
        <v/>
      </c>
      <c r="S620" s="93" t="str">
        <f t="shared" si="28"/>
        <v/>
      </c>
      <c r="V620" s="93" t="str">
        <f t="shared" si="29"/>
        <v/>
      </c>
    </row>
    <row r="621" spans="4:22" s="93" customFormat="1">
      <c r="D621" s="93" t="str">
        <f t="shared" si="27"/>
        <v/>
      </c>
      <c r="S621" s="93" t="str">
        <f t="shared" si="28"/>
        <v/>
      </c>
      <c r="V621" s="93" t="str">
        <f t="shared" si="29"/>
        <v/>
      </c>
    </row>
    <row r="622" spans="4:22" s="93" customFormat="1">
      <c r="D622" s="93" t="str">
        <f t="shared" si="27"/>
        <v/>
      </c>
      <c r="S622" s="93" t="str">
        <f t="shared" si="28"/>
        <v/>
      </c>
      <c r="V622" s="93" t="str">
        <f t="shared" si="29"/>
        <v/>
      </c>
    </row>
    <row r="623" spans="4:22" s="93" customFormat="1">
      <c r="D623" s="93" t="str">
        <f t="shared" si="27"/>
        <v/>
      </c>
      <c r="S623" s="93" t="str">
        <f t="shared" si="28"/>
        <v/>
      </c>
      <c r="V623" s="93" t="str">
        <f t="shared" si="29"/>
        <v/>
      </c>
    </row>
    <row r="624" spans="4:22" s="93" customFormat="1">
      <c r="D624" s="93" t="str">
        <f t="shared" si="27"/>
        <v/>
      </c>
      <c r="S624" s="93" t="str">
        <f t="shared" si="28"/>
        <v/>
      </c>
      <c r="V624" s="93" t="str">
        <f t="shared" si="29"/>
        <v/>
      </c>
    </row>
    <row r="625" spans="4:22" s="93" customFormat="1">
      <c r="D625" s="93" t="str">
        <f t="shared" si="27"/>
        <v/>
      </c>
      <c r="S625" s="93" t="str">
        <f t="shared" si="28"/>
        <v/>
      </c>
      <c r="V625" s="93" t="str">
        <f t="shared" si="29"/>
        <v/>
      </c>
    </row>
    <row r="626" spans="4:22" s="93" customFormat="1">
      <c r="D626" s="93" t="str">
        <f t="shared" si="27"/>
        <v/>
      </c>
      <c r="S626" s="93" t="str">
        <f t="shared" si="28"/>
        <v/>
      </c>
      <c r="V626" s="93" t="str">
        <f t="shared" si="29"/>
        <v/>
      </c>
    </row>
    <row r="627" spans="4:22" s="93" customFormat="1">
      <c r="D627" s="93" t="str">
        <f t="shared" si="27"/>
        <v/>
      </c>
      <c r="S627" s="93" t="str">
        <f t="shared" si="28"/>
        <v/>
      </c>
      <c r="V627" s="93" t="str">
        <f t="shared" si="29"/>
        <v/>
      </c>
    </row>
    <row r="628" spans="4:22" s="93" customFormat="1">
      <c r="D628" s="93" t="str">
        <f t="shared" si="27"/>
        <v/>
      </c>
      <c r="S628" s="93" t="str">
        <f t="shared" si="28"/>
        <v/>
      </c>
      <c r="V628" s="93" t="str">
        <f t="shared" si="29"/>
        <v/>
      </c>
    </row>
    <row r="629" spans="4:22" s="93" customFormat="1">
      <c r="D629" s="93" t="str">
        <f t="shared" si="27"/>
        <v/>
      </c>
      <c r="S629" s="93" t="str">
        <f t="shared" si="28"/>
        <v/>
      </c>
      <c r="V629" s="93" t="str">
        <f t="shared" si="29"/>
        <v/>
      </c>
    </row>
    <row r="630" spans="4:22" s="93" customFormat="1">
      <c r="D630" s="93" t="str">
        <f t="shared" si="27"/>
        <v/>
      </c>
      <c r="S630" s="93" t="str">
        <f t="shared" si="28"/>
        <v/>
      </c>
      <c r="V630" s="93" t="str">
        <f t="shared" si="29"/>
        <v/>
      </c>
    </row>
    <row r="631" spans="4:22" s="93" customFormat="1">
      <c r="D631" s="93" t="str">
        <f t="shared" si="27"/>
        <v/>
      </c>
      <c r="S631" s="93" t="str">
        <f t="shared" si="28"/>
        <v/>
      </c>
      <c r="V631" s="93" t="str">
        <f t="shared" si="29"/>
        <v/>
      </c>
    </row>
    <row r="632" spans="4:22" s="93" customFormat="1">
      <c r="D632" s="93" t="str">
        <f t="shared" si="27"/>
        <v/>
      </c>
      <c r="S632" s="93" t="str">
        <f t="shared" si="28"/>
        <v/>
      </c>
      <c r="V632" s="93" t="str">
        <f t="shared" si="29"/>
        <v/>
      </c>
    </row>
    <row r="633" spans="4:22" s="93" customFormat="1">
      <c r="D633" s="93" t="str">
        <f t="shared" si="27"/>
        <v/>
      </c>
      <c r="S633" s="93" t="str">
        <f t="shared" si="28"/>
        <v/>
      </c>
      <c r="V633" s="93" t="str">
        <f t="shared" si="29"/>
        <v/>
      </c>
    </row>
    <row r="634" spans="4:22" s="93" customFormat="1">
      <c r="D634" s="93" t="str">
        <f t="shared" si="27"/>
        <v/>
      </c>
      <c r="S634" s="93" t="str">
        <f t="shared" si="28"/>
        <v/>
      </c>
      <c r="V634" s="93" t="str">
        <f t="shared" si="29"/>
        <v/>
      </c>
    </row>
    <row r="635" spans="4:22" s="93" customFormat="1">
      <c r="D635" s="93" t="str">
        <f t="shared" si="27"/>
        <v/>
      </c>
      <c r="S635" s="93" t="str">
        <f t="shared" si="28"/>
        <v/>
      </c>
      <c r="V635" s="93" t="str">
        <f t="shared" si="29"/>
        <v/>
      </c>
    </row>
    <row r="636" spans="4:22" s="93" customFormat="1">
      <c r="D636" s="93" t="str">
        <f t="shared" si="27"/>
        <v/>
      </c>
      <c r="S636" s="93" t="str">
        <f t="shared" si="28"/>
        <v/>
      </c>
      <c r="V636" s="93" t="str">
        <f t="shared" si="29"/>
        <v/>
      </c>
    </row>
    <row r="637" spans="4:22" s="93" customFormat="1">
      <c r="D637" s="93" t="str">
        <f t="shared" si="27"/>
        <v/>
      </c>
      <c r="S637" s="93" t="str">
        <f t="shared" si="28"/>
        <v/>
      </c>
      <c r="V637" s="93" t="str">
        <f t="shared" si="29"/>
        <v/>
      </c>
    </row>
    <row r="638" spans="4:22" s="93" customFormat="1">
      <c r="D638" s="93" t="str">
        <f t="shared" si="27"/>
        <v/>
      </c>
      <c r="S638" s="93" t="str">
        <f t="shared" si="28"/>
        <v/>
      </c>
      <c r="V638" s="93" t="str">
        <f t="shared" si="29"/>
        <v/>
      </c>
    </row>
    <row r="639" spans="4:22" s="93" customFormat="1">
      <c r="D639" s="93" t="str">
        <f t="shared" si="27"/>
        <v/>
      </c>
      <c r="S639" s="93" t="str">
        <f t="shared" si="28"/>
        <v/>
      </c>
      <c r="V639" s="93" t="str">
        <f t="shared" si="29"/>
        <v/>
      </c>
    </row>
    <row r="640" spans="4:22" s="93" customFormat="1">
      <c r="D640" s="93" t="str">
        <f t="shared" si="27"/>
        <v/>
      </c>
      <c r="S640" s="93" t="str">
        <f t="shared" si="28"/>
        <v/>
      </c>
      <c r="V640" s="93" t="str">
        <f t="shared" si="29"/>
        <v/>
      </c>
    </row>
    <row r="641" spans="4:22" s="93" customFormat="1">
      <c r="D641" s="93" t="str">
        <f t="shared" si="27"/>
        <v/>
      </c>
      <c r="S641" s="93" t="str">
        <f t="shared" si="28"/>
        <v/>
      </c>
      <c r="V641" s="93" t="str">
        <f t="shared" si="29"/>
        <v/>
      </c>
    </row>
    <row r="642" spans="4:22" s="93" customFormat="1">
      <c r="D642" s="93" t="str">
        <f t="shared" ref="D642:D705" si="30">IF(A642&lt;&gt;"","G/L Account","")</f>
        <v/>
      </c>
      <c r="S642" s="93" t="str">
        <f t="shared" ref="S642:S705" si="31">IF(A642&lt;&gt;"","AWARD","")</f>
        <v/>
      </c>
      <c r="V642" s="93" t="str">
        <f t="shared" ref="V642:V705" si="32">IF(A642&lt;&gt;"","G/L Account","")</f>
        <v/>
      </c>
    </row>
    <row r="643" spans="4:22" s="93" customFormat="1">
      <c r="D643" s="93" t="str">
        <f t="shared" si="30"/>
        <v/>
      </c>
      <c r="S643" s="93" t="str">
        <f t="shared" si="31"/>
        <v/>
      </c>
      <c r="V643" s="93" t="str">
        <f t="shared" si="32"/>
        <v/>
      </c>
    </row>
    <row r="644" spans="4:22" s="93" customFormat="1">
      <c r="D644" s="93" t="str">
        <f t="shared" si="30"/>
        <v/>
      </c>
      <c r="S644" s="93" t="str">
        <f t="shared" si="31"/>
        <v/>
      </c>
      <c r="V644" s="93" t="str">
        <f t="shared" si="32"/>
        <v/>
      </c>
    </row>
    <row r="645" spans="4:22" s="93" customFormat="1">
      <c r="D645" s="93" t="str">
        <f t="shared" si="30"/>
        <v/>
      </c>
      <c r="S645" s="93" t="str">
        <f t="shared" si="31"/>
        <v/>
      </c>
      <c r="V645" s="93" t="str">
        <f t="shared" si="32"/>
        <v/>
      </c>
    </row>
    <row r="646" spans="4:22" s="93" customFormat="1">
      <c r="D646" s="93" t="str">
        <f t="shared" si="30"/>
        <v/>
      </c>
      <c r="S646" s="93" t="str">
        <f t="shared" si="31"/>
        <v/>
      </c>
      <c r="V646" s="93" t="str">
        <f t="shared" si="32"/>
        <v/>
      </c>
    </row>
    <row r="647" spans="4:22" s="93" customFormat="1">
      <c r="D647" s="93" t="str">
        <f t="shared" si="30"/>
        <v/>
      </c>
      <c r="S647" s="93" t="str">
        <f t="shared" si="31"/>
        <v/>
      </c>
      <c r="V647" s="93" t="str">
        <f t="shared" si="32"/>
        <v/>
      </c>
    </row>
    <row r="648" spans="4:22" s="93" customFormat="1">
      <c r="D648" s="93" t="str">
        <f t="shared" si="30"/>
        <v/>
      </c>
      <c r="S648" s="93" t="str">
        <f t="shared" si="31"/>
        <v/>
      </c>
      <c r="V648" s="93" t="str">
        <f t="shared" si="32"/>
        <v/>
      </c>
    </row>
    <row r="649" spans="4:22" s="93" customFormat="1">
      <c r="D649" s="93" t="str">
        <f t="shared" si="30"/>
        <v/>
      </c>
      <c r="S649" s="93" t="str">
        <f t="shared" si="31"/>
        <v/>
      </c>
      <c r="V649" s="93" t="str">
        <f t="shared" si="32"/>
        <v/>
      </c>
    </row>
    <row r="650" spans="4:22" s="93" customFormat="1">
      <c r="D650" s="93" t="str">
        <f t="shared" si="30"/>
        <v/>
      </c>
      <c r="S650" s="93" t="str">
        <f t="shared" si="31"/>
        <v/>
      </c>
      <c r="V650" s="93" t="str">
        <f t="shared" si="32"/>
        <v/>
      </c>
    </row>
    <row r="651" spans="4:22" s="93" customFormat="1">
      <c r="D651" s="93" t="str">
        <f t="shared" si="30"/>
        <v/>
      </c>
      <c r="S651" s="93" t="str">
        <f t="shared" si="31"/>
        <v/>
      </c>
      <c r="V651" s="93" t="str">
        <f t="shared" si="32"/>
        <v/>
      </c>
    </row>
    <row r="652" spans="4:22" s="93" customFormat="1">
      <c r="D652" s="93" t="str">
        <f t="shared" si="30"/>
        <v/>
      </c>
      <c r="S652" s="93" t="str">
        <f t="shared" si="31"/>
        <v/>
      </c>
      <c r="V652" s="93" t="str">
        <f t="shared" si="32"/>
        <v/>
      </c>
    </row>
    <row r="653" spans="4:22" s="93" customFormat="1">
      <c r="D653" s="93" t="str">
        <f t="shared" si="30"/>
        <v/>
      </c>
      <c r="S653" s="93" t="str">
        <f t="shared" si="31"/>
        <v/>
      </c>
      <c r="V653" s="93" t="str">
        <f t="shared" si="32"/>
        <v/>
      </c>
    </row>
    <row r="654" spans="4:22" s="93" customFormat="1">
      <c r="D654" s="93" t="str">
        <f t="shared" si="30"/>
        <v/>
      </c>
      <c r="S654" s="93" t="str">
        <f t="shared" si="31"/>
        <v/>
      </c>
      <c r="V654" s="93" t="str">
        <f t="shared" si="32"/>
        <v/>
      </c>
    </row>
    <row r="655" spans="4:22" s="93" customFormat="1">
      <c r="D655" s="93" t="str">
        <f t="shared" si="30"/>
        <v/>
      </c>
      <c r="S655" s="93" t="str">
        <f t="shared" si="31"/>
        <v/>
      </c>
      <c r="V655" s="93" t="str">
        <f t="shared" si="32"/>
        <v/>
      </c>
    </row>
    <row r="656" spans="4:22" s="93" customFormat="1">
      <c r="D656" s="93" t="str">
        <f t="shared" si="30"/>
        <v/>
      </c>
      <c r="S656" s="93" t="str">
        <f t="shared" si="31"/>
        <v/>
      </c>
      <c r="V656" s="93" t="str">
        <f t="shared" si="32"/>
        <v/>
      </c>
    </row>
    <row r="657" spans="4:22" s="93" customFormat="1">
      <c r="D657" s="93" t="str">
        <f t="shared" si="30"/>
        <v/>
      </c>
      <c r="S657" s="93" t="str">
        <f t="shared" si="31"/>
        <v/>
      </c>
      <c r="V657" s="93" t="str">
        <f t="shared" si="32"/>
        <v/>
      </c>
    </row>
    <row r="658" spans="4:22" s="93" customFormat="1">
      <c r="D658" s="93" t="str">
        <f t="shared" si="30"/>
        <v/>
      </c>
      <c r="S658" s="93" t="str">
        <f t="shared" si="31"/>
        <v/>
      </c>
      <c r="V658" s="93" t="str">
        <f t="shared" si="32"/>
        <v/>
      </c>
    </row>
    <row r="659" spans="4:22" s="93" customFormat="1">
      <c r="D659" s="93" t="str">
        <f t="shared" si="30"/>
        <v/>
      </c>
      <c r="S659" s="93" t="str">
        <f t="shared" si="31"/>
        <v/>
      </c>
      <c r="V659" s="93" t="str">
        <f t="shared" si="32"/>
        <v/>
      </c>
    </row>
    <row r="660" spans="4:22" s="93" customFormat="1">
      <c r="D660" s="93" t="str">
        <f t="shared" si="30"/>
        <v/>
      </c>
      <c r="S660" s="93" t="str">
        <f t="shared" si="31"/>
        <v/>
      </c>
      <c r="V660" s="93" t="str">
        <f t="shared" si="32"/>
        <v/>
      </c>
    </row>
    <row r="661" spans="4:22" s="93" customFormat="1">
      <c r="D661" s="93" t="str">
        <f t="shared" si="30"/>
        <v/>
      </c>
      <c r="S661" s="93" t="str">
        <f t="shared" si="31"/>
        <v/>
      </c>
      <c r="V661" s="93" t="str">
        <f t="shared" si="32"/>
        <v/>
      </c>
    </row>
    <row r="662" spans="4:22" s="93" customFormat="1">
      <c r="D662" s="93" t="str">
        <f t="shared" si="30"/>
        <v/>
      </c>
      <c r="S662" s="93" t="str">
        <f t="shared" si="31"/>
        <v/>
      </c>
      <c r="V662" s="93" t="str">
        <f t="shared" si="32"/>
        <v/>
      </c>
    </row>
    <row r="663" spans="4:22" s="93" customFormat="1">
      <c r="D663" s="93" t="str">
        <f t="shared" si="30"/>
        <v/>
      </c>
      <c r="S663" s="93" t="str">
        <f t="shared" si="31"/>
        <v/>
      </c>
      <c r="V663" s="93" t="str">
        <f t="shared" si="32"/>
        <v/>
      </c>
    </row>
    <row r="664" spans="4:22" s="93" customFormat="1">
      <c r="D664" s="93" t="str">
        <f t="shared" si="30"/>
        <v/>
      </c>
      <c r="S664" s="93" t="str">
        <f t="shared" si="31"/>
        <v/>
      </c>
      <c r="V664" s="93" t="str">
        <f t="shared" si="32"/>
        <v/>
      </c>
    </row>
    <row r="665" spans="4:22" s="93" customFormat="1">
      <c r="D665" s="93" t="str">
        <f t="shared" si="30"/>
        <v/>
      </c>
      <c r="S665" s="93" t="str">
        <f t="shared" si="31"/>
        <v/>
      </c>
      <c r="V665" s="93" t="str">
        <f t="shared" si="32"/>
        <v/>
      </c>
    </row>
    <row r="666" spans="4:22" s="93" customFormat="1">
      <c r="D666" s="93" t="str">
        <f t="shared" si="30"/>
        <v/>
      </c>
      <c r="S666" s="93" t="str">
        <f t="shared" si="31"/>
        <v/>
      </c>
      <c r="V666" s="93" t="str">
        <f t="shared" si="32"/>
        <v/>
      </c>
    </row>
    <row r="667" spans="4:22" s="93" customFormat="1">
      <c r="D667" s="93" t="str">
        <f t="shared" si="30"/>
        <v/>
      </c>
      <c r="S667" s="93" t="str">
        <f t="shared" si="31"/>
        <v/>
      </c>
      <c r="V667" s="93" t="str">
        <f t="shared" si="32"/>
        <v/>
      </c>
    </row>
    <row r="668" spans="4:22" s="93" customFormat="1">
      <c r="D668" s="93" t="str">
        <f t="shared" si="30"/>
        <v/>
      </c>
      <c r="S668" s="93" t="str">
        <f t="shared" si="31"/>
        <v/>
      </c>
      <c r="V668" s="93" t="str">
        <f t="shared" si="32"/>
        <v/>
      </c>
    </row>
    <row r="669" spans="4:22" s="93" customFormat="1">
      <c r="D669" s="93" t="str">
        <f t="shared" si="30"/>
        <v/>
      </c>
      <c r="S669" s="93" t="str">
        <f t="shared" si="31"/>
        <v/>
      </c>
      <c r="V669" s="93" t="str">
        <f t="shared" si="32"/>
        <v/>
      </c>
    </row>
    <row r="670" spans="4:22" s="93" customFormat="1">
      <c r="D670" s="93" t="str">
        <f t="shared" si="30"/>
        <v/>
      </c>
      <c r="S670" s="93" t="str">
        <f t="shared" si="31"/>
        <v/>
      </c>
      <c r="V670" s="93" t="str">
        <f t="shared" si="32"/>
        <v/>
      </c>
    </row>
    <row r="671" spans="4:22" s="93" customFormat="1">
      <c r="D671" s="93" t="str">
        <f t="shared" si="30"/>
        <v/>
      </c>
      <c r="S671" s="93" t="str">
        <f t="shared" si="31"/>
        <v/>
      </c>
      <c r="V671" s="93" t="str">
        <f t="shared" si="32"/>
        <v/>
      </c>
    </row>
    <row r="672" spans="4:22" s="93" customFormat="1">
      <c r="D672" s="93" t="str">
        <f t="shared" si="30"/>
        <v/>
      </c>
      <c r="S672" s="93" t="str">
        <f t="shared" si="31"/>
        <v/>
      </c>
      <c r="V672" s="93" t="str">
        <f t="shared" si="32"/>
        <v/>
      </c>
    </row>
    <row r="673" spans="4:22" s="93" customFormat="1">
      <c r="D673" s="93" t="str">
        <f t="shared" si="30"/>
        <v/>
      </c>
      <c r="S673" s="93" t="str">
        <f t="shared" si="31"/>
        <v/>
      </c>
      <c r="V673" s="93" t="str">
        <f t="shared" si="32"/>
        <v/>
      </c>
    </row>
    <row r="674" spans="4:22" s="93" customFormat="1">
      <c r="D674" s="93" t="str">
        <f t="shared" si="30"/>
        <v/>
      </c>
      <c r="S674" s="93" t="str">
        <f t="shared" si="31"/>
        <v/>
      </c>
      <c r="V674" s="93" t="str">
        <f t="shared" si="32"/>
        <v/>
      </c>
    </row>
    <row r="675" spans="4:22" s="93" customFormat="1">
      <c r="D675" s="93" t="str">
        <f t="shared" si="30"/>
        <v/>
      </c>
      <c r="S675" s="93" t="str">
        <f t="shared" si="31"/>
        <v/>
      </c>
      <c r="V675" s="93" t="str">
        <f t="shared" si="32"/>
        <v/>
      </c>
    </row>
    <row r="676" spans="4:22" s="93" customFormat="1">
      <c r="D676" s="93" t="str">
        <f t="shared" si="30"/>
        <v/>
      </c>
      <c r="S676" s="93" t="str">
        <f t="shared" si="31"/>
        <v/>
      </c>
      <c r="V676" s="93" t="str">
        <f t="shared" si="32"/>
        <v/>
      </c>
    </row>
    <row r="677" spans="4:22" s="93" customFormat="1">
      <c r="D677" s="93" t="str">
        <f t="shared" si="30"/>
        <v/>
      </c>
      <c r="S677" s="93" t="str">
        <f t="shared" si="31"/>
        <v/>
      </c>
      <c r="V677" s="93" t="str">
        <f t="shared" si="32"/>
        <v/>
      </c>
    </row>
    <row r="678" spans="4:22" s="93" customFormat="1">
      <c r="D678" s="93" t="str">
        <f t="shared" si="30"/>
        <v/>
      </c>
      <c r="S678" s="93" t="str">
        <f t="shared" si="31"/>
        <v/>
      </c>
      <c r="V678" s="93" t="str">
        <f t="shared" si="32"/>
        <v/>
      </c>
    </row>
    <row r="679" spans="4:22" s="93" customFormat="1">
      <c r="D679" s="93" t="str">
        <f t="shared" si="30"/>
        <v/>
      </c>
      <c r="S679" s="93" t="str">
        <f t="shared" si="31"/>
        <v/>
      </c>
      <c r="V679" s="93" t="str">
        <f t="shared" si="32"/>
        <v/>
      </c>
    </row>
    <row r="680" spans="4:22" s="93" customFormat="1">
      <c r="D680" s="93" t="str">
        <f t="shared" si="30"/>
        <v/>
      </c>
      <c r="S680" s="93" t="str">
        <f t="shared" si="31"/>
        <v/>
      </c>
      <c r="V680" s="93" t="str">
        <f t="shared" si="32"/>
        <v/>
      </c>
    </row>
    <row r="681" spans="4:22" s="93" customFormat="1">
      <c r="D681" s="93" t="str">
        <f t="shared" si="30"/>
        <v/>
      </c>
      <c r="S681" s="93" t="str">
        <f t="shared" si="31"/>
        <v/>
      </c>
      <c r="V681" s="93" t="str">
        <f t="shared" si="32"/>
        <v/>
      </c>
    </row>
    <row r="682" spans="4:22" s="93" customFormat="1">
      <c r="D682" s="93" t="str">
        <f t="shared" si="30"/>
        <v/>
      </c>
      <c r="S682" s="93" t="str">
        <f t="shared" si="31"/>
        <v/>
      </c>
      <c r="V682" s="93" t="str">
        <f t="shared" si="32"/>
        <v/>
      </c>
    </row>
    <row r="683" spans="4:22" s="93" customFormat="1">
      <c r="D683" s="93" t="str">
        <f t="shared" si="30"/>
        <v/>
      </c>
      <c r="S683" s="93" t="str">
        <f t="shared" si="31"/>
        <v/>
      </c>
      <c r="V683" s="93" t="str">
        <f t="shared" si="32"/>
        <v/>
      </c>
    </row>
    <row r="684" spans="4:22" s="93" customFormat="1">
      <c r="D684" s="93" t="str">
        <f t="shared" si="30"/>
        <v/>
      </c>
      <c r="S684" s="93" t="str">
        <f t="shared" si="31"/>
        <v/>
      </c>
      <c r="V684" s="93" t="str">
        <f t="shared" si="32"/>
        <v/>
      </c>
    </row>
    <row r="685" spans="4:22" s="93" customFormat="1">
      <c r="D685" s="93" t="str">
        <f t="shared" si="30"/>
        <v/>
      </c>
      <c r="S685" s="93" t="str">
        <f t="shared" si="31"/>
        <v/>
      </c>
      <c r="V685" s="93" t="str">
        <f t="shared" si="32"/>
        <v/>
      </c>
    </row>
    <row r="686" spans="4:22" s="93" customFormat="1">
      <c r="D686" s="93" t="str">
        <f t="shared" si="30"/>
        <v/>
      </c>
      <c r="S686" s="93" t="str">
        <f t="shared" si="31"/>
        <v/>
      </c>
      <c r="V686" s="93" t="str">
        <f t="shared" si="32"/>
        <v/>
      </c>
    </row>
    <row r="687" spans="4:22" s="93" customFormat="1">
      <c r="D687" s="93" t="str">
        <f t="shared" si="30"/>
        <v/>
      </c>
      <c r="S687" s="93" t="str">
        <f t="shared" si="31"/>
        <v/>
      </c>
      <c r="V687" s="93" t="str">
        <f t="shared" si="32"/>
        <v/>
      </c>
    </row>
    <row r="688" spans="4:22" s="93" customFormat="1">
      <c r="D688" s="93" t="str">
        <f t="shared" si="30"/>
        <v/>
      </c>
      <c r="S688" s="93" t="str">
        <f t="shared" si="31"/>
        <v/>
      </c>
      <c r="V688" s="93" t="str">
        <f t="shared" si="32"/>
        <v/>
      </c>
    </row>
    <row r="689" spans="4:22" s="93" customFormat="1">
      <c r="D689" s="93" t="str">
        <f t="shared" si="30"/>
        <v/>
      </c>
      <c r="S689" s="93" t="str">
        <f t="shared" si="31"/>
        <v/>
      </c>
      <c r="V689" s="93" t="str">
        <f t="shared" si="32"/>
        <v/>
      </c>
    </row>
    <row r="690" spans="4:22" s="93" customFormat="1">
      <c r="D690" s="93" t="str">
        <f t="shared" si="30"/>
        <v/>
      </c>
      <c r="S690" s="93" t="str">
        <f t="shared" si="31"/>
        <v/>
      </c>
      <c r="V690" s="93" t="str">
        <f t="shared" si="32"/>
        <v/>
      </c>
    </row>
    <row r="691" spans="4:22" s="93" customFormat="1">
      <c r="D691" s="93" t="str">
        <f t="shared" si="30"/>
        <v/>
      </c>
      <c r="S691" s="93" t="str">
        <f t="shared" si="31"/>
        <v/>
      </c>
      <c r="V691" s="93" t="str">
        <f t="shared" si="32"/>
        <v/>
      </c>
    </row>
    <row r="692" spans="4:22" s="93" customFormat="1">
      <c r="D692" s="93" t="str">
        <f t="shared" si="30"/>
        <v/>
      </c>
      <c r="S692" s="93" t="str">
        <f t="shared" si="31"/>
        <v/>
      </c>
      <c r="V692" s="93" t="str">
        <f t="shared" si="32"/>
        <v/>
      </c>
    </row>
    <row r="693" spans="4:22" s="93" customFormat="1">
      <c r="D693" s="93" t="str">
        <f t="shared" si="30"/>
        <v/>
      </c>
      <c r="S693" s="93" t="str">
        <f t="shared" si="31"/>
        <v/>
      </c>
      <c r="V693" s="93" t="str">
        <f t="shared" si="32"/>
        <v/>
      </c>
    </row>
    <row r="694" spans="4:22" s="93" customFormat="1">
      <c r="D694" s="93" t="str">
        <f t="shared" si="30"/>
        <v/>
      </c>
      <c r="S694" s="93" t="str">
        <f t="shared" si="31"/>
        <v/>
      </c>
      <c r="V694" s="93" t="str">
        <f t="shared" si="32"/>
        <v/>
      </c>
    </row>
    <row r="695" spans="4:22" s="93" customFormat="1">
      <c r="D695" s="93" t="str">
        <f t="shared" si="30"/>
        <v/>
      </c>
      <c r="S695" s="93" t="str">
        <f t="shared" si="31"/>
        <v/>
      </c>
      <c r="V695" s="93" t="str">
        <f t="shared" si="32"/>
        <v/>
      </c>
    </row>
    <row r="696" spans="4:22" s="93" customFormat="1">
      <c r="D696" s="93" t="str">
        <f t="shared" si="30"/>
        <v/>
      </c>
      <c r="S696" s="93" t="str">
        <f t="shared" si="31"/>
        <v/>
      </c>
      <c r="V696" s="93" t="str">
        <f t="shared" si="32"/>
        <v/>
      </c>
    </row>
    <row r="697" spans="4:22" s="93" customFormat="1">
      <c r="D697" s="93" t="str">
        <f t="shared" si="30"/>
        <v/>
      </c>
      <c r="S697" s="93" t="str">
        <f t="shared" si="31"/>
        <v/>
      </c>
      <c r="V697" s="93" t="str">
        <f t="shared" si="32"/>
        <v/>
      </c>
    </row>
    <row r="698" spans="4:22" s="93" customFormat="1">
      <c r="D698" s="93" t="str">
        <f t="shared" si="30"/>
        <v/>
      </c>
      <c r="S698" s="93" t="str">
        <f t="shared" si="31"/>
        <v/>
      </c>
      <c r="V698" s="93" t="str">
        <f t="shared" si="32"/>
        <v/>
      </c>
    </row>
    <row r="699" spans="4:22" s="93" customFormat="1">
      <c r="D699" s="93" t="str">
        <f t="shared" si="30"/>
        <v/>
      </c>
      <c r="S699" s="93" t="str">
        <f t="shared" si="31"/>
        <v/>
      </c>
      <c r="V699" s="93" t="str">
        <f t="shared" si="32"/>
        <v/>
      </c>
    </row>
    <row r="700" spans="4:22" s="93" customFormat="1">
      <c r="D700" s="93" t="str">
        <f t="shared" si="30"/>
        <v/>
      </c>
      <c r="S700" s="93" t="str">
        <f t="shared" si="31"/>
        <v/>
      </c>
      <c r="V700" s="93" t="str">
        <f t="shared" si="32"/>
        <v/>
      </c>
    </row>
    <row r="701" spans="4:22" s="93" customFormat="1">
      <c r="D701" s="93" t="str">
        <f t="shared" si="30"/>
        <v/>
      </c>
      <c r="S701" s="93" t="str">
        <f t="shared" si="31"/>
        <v/>
      </c>
      <c r="V701" s="93" t="str">
        <f t="shared" si="32"/>
        <v/>
      </c>
    </row>
    <row r="702" spans="4:22" s="93" customFormat="1">
      <c r="D702" s="93" t="str">
        <f t="shared" si="30"/>
        <v/>
      </c>
      <c r="S702" s="93" t="str">
        <f t="shared" si="31"/>
        <v/>
      </c>
      <c r="V702" s="93" t="str">
        <f t="shared" si="32"/>
        <v/>
      </c>
    </row>
    <row r="703" spans="4:22" s="93" customFormat="1">
      <c r="D703" s="93" t="str">
        <f t="shared" si="30"/>
        <v/>
      </c>
      <c r="S703" s="93" t="str">
        <f t="shared" si="31"/>
        <v/>
      </c>
      <c r="V703" s="93" t="str">
        <f t="shared" si="32"/>
        <v/>
      </c>
    </row>
    <row r="704" spans="4:22" s="93" customFormat="1">
      <c r="D704" s="93" t="str">
        <f t="shared" si="30"/>
        <v/>
      </c>
      <c r="S704" s="93" t="str">
        <f t="shared" si="31"/>
        <v/>
      </c>
      <c r="V704" s="93" t="str">
        <f t="shared" si="32"/>
        <v/>
      </c>
    </row>
    <row r="705" spans="4:22" s="93" customFormat="1">
      <c r="D705" s="93" t="str">
        <f t="shared" si="30"/>
        <v/>
      </c>
      <c r="S705" s="93" t="str">
        <f t="shared" si="31"/>
        <v/>
      </c>
      <c r="V705" s="93" t="str">
        <f t="shared" si="32"/>
        <v/>
      </c>
    </row>
    <row r="706" spans="4:22" s="93" customFormat="1">
      <c r="D706" s="93" t="str">
        <f t="shared" ref="D706:D769" si="33">IF(A706&lt;&gt;"","G/L Account","")</f>
        <v/>
      </c>
      <c r="S706" s="93" t="str">
        <f t="shared" ref="S706:S769" si="34">IF(A706&lt;&gt;"","AWARD","")</f>
        <v/>
      </c>
      <c r="V706" s="93" t="str">
        <f t="shared" ref="V706:V769" si="35">IF(A706&lt;&gt;"","G/L Account","")</f>
        <v/>
      </c>
    </row>
    <row r="707" spans="4:22" s="93" customFormat="1">
      <c r="D707" s="93" t="str">
        <f t="shared" si="33"/>
        <v/>
      </c>
      <c r="S707" s="93" t="str">
        <f t="shared" si="34"/>
        <v/>
      </c>
      <c r="V707" s="93" t="str">
        <f t="shared" si="35"/>
        <v/>
      </c>
    </row>
    <row r="708" spans="4:22" s="93" customFormat="1">
      <c r="D708" s="93" t="str">
        <f t="shared" si="33"/>
        <v/>
      </c>
      <c r="S708" s="93" t="str">
        <f t="shared" si="34"/>
        <v/>
      </c>
      <c r="V708" s="93" t="str">
        <f t="shared" si="35"/>
        <v/>
      </c>
    </row>
    <row r="709" spans="4:22" s="93" customFormat="1">
      <c r="D709" s="93" t="str">
        <f t="shared" si="33"/>
        <v/>
      </c>
      <c r="S709" s="93" t="str">
        <f t="shared" si="34"/>
        <v/>
      </c>
      <c r="V709" s="93" t="str">
        <f t="shared" si="35"/>
        <v/>
      </c>
    </row>
    <row r="710" spans="4:22" s="93" customFormat="1">
      <c r="D710" s="93" t="str">
        <f t="shared" si="33"/>
        <v/>
      </c>
      <c r="S710" s="93" t="str">
        <f t="shared" si="34"/>
        <v/>
      </c>
      <c r="V710" s="93" t="str">
        <f t="shared" si="35"/>
        <v/>
      </c>
    </row>
    <row r="711" spans="4:22" s="93" customFormat="1">
      <c r="D711" s="93" t="str">
        <f t="shared" si="33"/>
        <v/>
      </c>
      <c r="S711" s="93" t="str">
        <f t="shared" si="34"/>
        <v/>
      </c>
      <c r="V711" s="93" t="str">
        <f t="shared" si="35"/>
        <v/>
      </c>
    </row>
    <row r="712" spans="4:22" s="93" customFormat="1">
      <c r="D712" s="93" t="str">
        <f t="shared" si="33"/>
        <v/>
      </c>
      <c r="S712" s="93" t="str">
        <f t="shared" si="34"/>
        <v/>
      </c>
      <c r="V712" s="93" t="str">
        <f t="shared" si="35"/>
        <v/>
      </c>
    </row>
    <row r="713" spans="4:22" s="93" customFormat="1">
      <c r="D713" s="93" t="str">
        <f t="shared" si="33"/>
        <v/>
      </c>
      <c r="S713" s="93" t="str">
        <f t="shared" si="34"/>
        <v/>
      </c>
      <c r="V713" s="93" t="str">
        <f t="shared" si="35"/>
        <v/>
      </c>
    </row>
    <row r="714" spans="4:22" s="93" customFormat="1">
      <c r="D714" s="93" t="str">
        <f t="shared" si="33"/>
        <v/>
      </c>
      <c r="S714" s="93" t="str">
        <f t="shared" si="34"/>
        <v/>
      </c>
      <c r="V714" s="93" t="str">
        <f t="shared" si="35"/>
        <v/>
      </c>
    </row>
    <row r="715" spans="4:22" s="93" customFormat="1">
      <c r="D715" s="93" t="str">
        <f t="shared" si="33"/>
        <v/>
      </c>
      <c r="S715" s="93" t="str">
        <f t="shared" si="34"/>
        <v/>
      </c>
      <c r="V715" s="93" t="str">
        <f t="shared" si="35"/>
        <v/>
      </c>
    </row>
    <row r="716" spans="4:22" s="93" customFormat="1">
      <c r="D716" s="93" t="str">
        <f t="shared" si="33"/>
        <v/>
      </c>
      <c r="S716" s="93" t="str">
        <f t="shared" si="34"/>
        <v/>
      </c>
      <c r="V716" s="93" t="str">
        <f t="shared" si="35"/>
        <v/>
      </c>
    </row>
    <row r="717" spans="4:22" s="93" customFormat="1">
      <c r="D717" s="93" t="str">
        <f t="shared" si="33"/>
        <v/>
      </c>
      <c r="S717" s="93" t="str">
        <f t="shared" si="34"/>
        <v/>
      </c>
      <c r="V717" s="93" t="str">
        <f t="shared" si="35"/>
        <v/>
      </c>
    </row>
    <row r="718" spans="4:22" s="93" customFormat="1">
      <c r="D718" s="93" t="str">
        <f t="shared" si="33"/>
        <v/>
      </c>
      <c r="S718" s="93" t="str">
        <f t="shared" si="34"/>
        <v/>
      </c>
      <c r="V718" s="93" t="str">
        <f t="shared" si="35"/>
        <v/>
      </c>
    </row>
    <row r="719" spans="4:22" s="93" customFormat="1">
      <c r="D719" s="93" t="str">
        <f t="shared" si="33"/>
        <v/>
      </c>
      <c r="S719" s="93" t="str">
        <f t="shared" si="34"/>
        <v/>
      </c>
      <c r="V719" s="93" t="str">
        <f t="shared" si="35"/>
        <v/>
      </c>
    </row>
    <row r="720" spans="4:22" s="93" customFormat="1">
      <c r="D720" s="93" t="str">
        <f t="shared" si="33"/>
        <v/>
      </c>
      <c r="S720" s="93" t="str">
        <f t="shared" si="34"/>
        <v/>
      </c>
      <c r="V720" s="93" t="str">
        <f t="shared" si="35"/>
        <v/>
      </c>
    </row>
    <row r="721" spans="4:22" s="93" customFormat="1">
      <c r="D721" s="93" t="str">
        <f t="shared" si="33"/>
        <v/>
      </c>
      <c r="S721" s="93" t="str">
        <f t="shared" si="34"/>
        <v/>
      </c>
      <c r="V721" s="93" t="str">
        <f t="shared" si="35"/>
        <v/>
      </c>
    </row>
    <row r="722" spans="4:22" s="93" customFormat="1">
      <c r="D722" s="93" t="str">
        <f t="shared" si="33"/>
        <v/>
      </c>
      <c r="S722" s="93" t="str">
        <f t="shared" si="34"/>
        <v/>
      </c>
      <c r="V722" s="93" t="str">
        <f t="shared" si="35"/>
        <v/>
      </c>
    </row>
    <row r="723" spans="4:22" s="93" customFormat="1">
      <c r="D723" s="93" t="str">
        <f t="shared" si="33"/>
        <v/>
      </c>
      <c r="S723" s="93" t="str">
        <f t="shared" si="34"/>
        <v/>
      </c>
      <c r="V723" s="93" t="str">
        <f t="shared" si="35"/>
        <v/>
      </c>
    </row>
    <row r="724" spans="4:22" s="93" customFormat="1">
      <c r="D724" s="93" t="str">
        <f t="shared" si="33"/>
        <v/>
      </c>
      <c r="S724" s="93" t="str">
        <f t="shared" si="34"/>
        <v/>
      </c>
      <c r="V724" s="93" t="str">
        <f t="shared" si="35"/>
        <v/>
      </c>
    </row>
    <row r="725" spans="4:22" s="93" customFormat="1">
      <c r="D725" s="93" t="str">
        <f t="shared" si="33"/>
        <v/>
      </c>
      <c r="S725" s="93" t="str">
        <f t="shared" si="34"/>
        <v/>
      </c>
      <c r="V725" s="93" t="str">
        <f t="shared" si="35"/>
        <v/>
      </c>
    </row>
    <row r="726" spans="4:22" s="93" customFormat="1">
      <c r="D726" s="93" t="str">
        <f t="shared" si="33"/>
        <v/>
      </c>
      <c r="S726" s="93" t="str">
        <f t="shared" si="34"/>
        <v/>
      </c>
      <c r="V726" s="93" t="str">
        <f t="shared" si="35"/>
        <v/>
      </c>
    </row>
    <row r="727" spans="4:22" s="93" customFormat="1">
      <c r="D727" s="93" t="str">
        <f t="shared" si="33"/>
        <v/>
      </c>
      <c r="S727" s="93" t="str">
        <f t="shared" si="34"/>
        <v/>
      </c>
      <c r="V727" s="93" t="str">
        <f t="shared" si="35"/>
        <v/>
      </c>
    </row>
    <row r="728" spans="4:22" s="93" customFormat="1">
      <c r="D728" s="93" t="str">
        <f t="shared" si="33"/>
        <v/>
      </c>
      <c r="S728" s="93" t="str">
        <f t="shared" si="34"/>
        <v/>
      </c>
      <c r="V728" s="93" t="str">
        <f t="shared" si="35"/>
        <v/>
      </c>
    </row>
    <row r="729" spans="4:22" s="93" customFormat="1">
      <c r="D729" s="93" t="str">
        <f t="shared" si="33"/>
        <v/>
      </c>
      <c r="S729" s="93" t="str">
        <f t="shared" si="34"/>
        <v/>
      </c>
      <c r="V729" s="93" t="str">
        <f t="shared" si="35"/>
        <v/>
      </c>
    </row>
    <row r="730" spans="4:22" s="93" customFormat="1">
      <c r="D730" s="93" t="str">
        <f t="shared" si="33"/>
        <v/>
      </c>
      <c r="S730" s="93" t="str">
        <f t="shared" si="34"/>
        <v/>
      </c>
      <c r="V730" s="93" t="str">
        <f t="shared" si="35"/>
        <v/>
      </c>
    </row>
    <row r="731" spans="4:22" s="93" customFormat="1">
      <c r="D731" s="93" t="str">
        <f t="shared" si="33"/>
        <v/>
      </c>
      <c r="S731" s="93" t="str">
        <f t="shared" si="34"/>
        <v/>
      </c>
      <c r="V731" s="93" t="str">
        <f t="shared" si="35"/>
        <v/>
      </c>
    </row>
    <row r="732" spans="4:22" s="93" customFormat="1">
      <c r="D732" s="93" t="str">
        <f t="shared" si="33"/>
        <v/>
      </c>
      <c r="S732" s="93" t="str">
        <f t="shared" si="34"/>
        <v/>
      </c>
      <c r="V732" s="93" t="str">
        <f t="shared" si="35"/>
        <v/>
      </c>
    </row>
    <row r="733" spans="4:22" s="93" customFormat="1">
      <c r="D733" s="93" t="str">
        <f t="shared" si="33"/>
        <v/>
      </c>
      <c r="S733" s="93" t="str">
        <f t="shared" si="34"/>
        <v/>
      </c>
      <c r="V733" s="93" t="str">
        <f t="shared" si="35"/>
        <v/>
      </c>
    </row>
    <row r="734" spans="4:22" s="93" customFormat="1">
      <c r="D734" s="93" t="str">
        <f t="shared" si="33"/>
        <v/>
      </c>
      <c r="S734" s="93" t="str">
        <f t="shared" si="34"/>
        <v/>
      </c>
      <c r="V734" s="93" t="str">
        <f t="shared" si="35"/>
        <v/>
      </c>
    </row>
    <row r="735" spans="4:22" s="93" customFormat="1">
      <c r="D735" s="93" t="str">
        <f t="shared" si="33"/>
        <v/>
      </c>
      <c r="S735" s="93" t="str">
        <f t="shared" si="34"/>
        <v/>
      </c>
      <c r="V735" s="93" t="str">
        <f t="shared" si="35"/>
        <v/>
      </c>
    </row>
    <row r="736" spans="4:22" s="93" customFormat="1">
      <c r="D736" s="93" t="str">
        <f t="shared" si="33"/>
        <v/>
      </c>
      <c r="S736" s="93" t="str">
        <f t="shared" si="34"/>
        <v/>
      </c>
      <c r="V736" s="93" t="str">
        <f t="shared" si="35"/>
        <v/>
      </c>
    </row>
    <row r="737" spans="4:22" s="93" customFormat="1">
      <c r="D737" s="93" t="str">
        <f t="shared" si="33"/>
        <v/>
      </c>
      <c r="S737" s="93" t="str">
        <f t="shared" si="34"/>
        <v/>
      </c>
      <c r="V737" s="93" t="str">
        <f t="shared" si="35"/>
        <v/>
      </c>
    </row>
    <row r="738" spans="4:22" s="93" customFormat="1">
      <c r="D738" s="93" t="str">
        <f t="shared" si="33"/>
        <v/>
      </c>
      <c r="S738" s="93" t="str">
        <f t="shared" si="34"/>
        <v/>
      </c>
      <c r="V738" s="93" t="str">
        <f t="shared" si="35"/>
        <v/>
      </c>
    </row>
    <row r="739" spans="4:22" s="93" customFormat="1">
      <c r="D739" s="93" t="str">
        <f t="shared" si="33"/>
        <v/>
      </c>
      <c r="S739" s="93" t="str">
        <f t="shared" si="34"/>
        <v/>
      </c>
      <c r="V739" s="93" t="str">
        <f t="shared" si="35"/>
        <v/>
      </c>
    </row>
    <row r="740" spans="4:22" s="93" customFormat="1">
      <c r="D740" s="93" t="str">
        <f t="shared" si="33"/>
        <v/>
      </c>
      <c r="S740" s="93" t="str">
        <f t="shared" si="34"/>
        <v/>
      </c>
      <c r="V740" s="93" t="str">
        <f t="shared" si="35"/>
        <v/>
      </c>
    </row>
    <row r="741" spans="4:22" s="93" customFormat="1">
      <c r="D741" s="93" t="str">
        <f t="shared" si="33"/>
        <v/>
      </c>
      <c r="S741" s="93" t="str">
        <f t="shared" si="34"/>
        <v/>
      </c>
      <c r="V741" s="93" t="str">
        <f t="shared" si="35"/>
        <v/>
      </c>
    </row>
    <row r="742" spans="4:22" s="93" customFormat="1">
      <c r="D742" s="93" t="str">
        <f t="shared" si="33"/>
        <v/>
      </c>
      <c r="S742" s="93" t="str">
        <f t="shared" si="34"/>
        <v/>
      </c>
      <c r="V742" s="93" t="str">
        <f t="shared" si="35"/>
        <v/>
      </c>
    </row>
    <row r="743" spans="4:22" s="93" customFormat="1">
      <c r="D743" s="93" t="str">
        <f t="shared" si="33"/>
        <v/>
      </c>
      <c r="S743" s="93" t="str">
        <f t="shared" si="34"/>
        <v/>
      </c>
      <c r="V743" s="93" t="str">
        <f t="shared" si="35"/>
        <v/>
      </c>
    </row>
    <row r="744" spans="4:22" s="93" customFormat="1">
      <c r="D744" s="93" t="str">
        <f t="shared" si="33"/>
        <v/>
      </c>
      <c r="S744" s="93" t="str">
        <f t="shared" si="34"/>
        <v/>
      </c>
      <c r="V744" s="93" t="str">
        <f t="shared" si="35"/>
        <v/>
      </c>
    </row>
    <row r="745" spans="4:22" s="93" customFormat="1">
      <c r="D745" s="93" t="str">
        <f t="shared" si="33"/>
        <v/>
      </c>
      <c r="S745" s="93" t="str">
        <f t="shared" si="34"/>
        <v/>
      </c>
      <c r="V745" s="93" t="str">
        <f t="shared" si="35"/>
        <v/>
      </c>
    </row>
    <row r="746" spans="4:22" s="93" customFormat="1">
      <c r="D746" s="93" t="str">
        <f t="shared" si="33"/>
        <v/>
      </c>
      <c r="S746" s="93" t="str">
        <f t="shared" si="34"/>
        <v/>
      </c>
      <c r="V746" s="93" t="str">
        <f t="shared" si="35"/>
        <v/>
      </c>
    </row>
    <row r="747" spans="4:22" s="93" customFormat="1">
      <c r="D747" s="93" t="str">
        <f t="shared" si="33"/>
        <v/>
      </c>
      <c r="S747" s="93" t="str">
        <f t="shared" si="34"/>
        <v/>
      </c>
      <c r="V747" s="93" t="str">
        <f t="shared" si="35"/>
        <v/>
      </c>
    </row>
    <row r="748" spans="4:22" s="93" customFormat="1">
      <c r="D748" s="93" t="str">
        <f t="shared" si="33"/>
        <v/>
      </c>
      <c r="S748" s="93" t="str">
        <f t="shared" si="34"/>
        <v/>
      </c>
      <c r="V748" s="93" t="str">
        <f t="shared" si="35"/>
        <v/>
      </c>
    </row>
    <row r="749" spans="4:22" s="93" customFormat="1">
      <c r="D749" s="93" t="str">
        <f t="shared" si="33"/>
        <v/>
      </c>
      <c r="S749" s="93" t="str">
        <f t="shared" si="34"/>
        <v/>
      </c>
      <c r="V749" s="93" t="str">
        <f t="shared" si="35"/>
        <v/>
      </c>
    </row>
    <row r="750" spans="4:22" s="93" customFormat="1">
      <c r="D750" s="93" t="str">
        <f t="shared" si="33"/>
        <v/>
      </c>
      <c r="S750" s="93" t="str">
        <f t="shared" si="34"/>
        <v/>
      </c>
      <c r="V750" s="93" t="str">
        <f t="shared" si="35"/>
        <v/>
      </c>
    </row>
    <row r="751" spans="4:22" s="93" customFormat="1">
      <c r="D751" s="93" t="str">
        <f t="shared" si="33"/>
        <v/>
      </c>
      <c r="S751" s="93" t="str">
        <f t="shared" si="34"/>
        <v/>
      </c>
      <c r="V751" s="93" t="str">
        <f t="shared" si="35"/>
        <v/>
      </c>
    </row>
    <row r="752" spans="4:22" s="93" customFormat="1">
      <c r="D752" s="93" t="str">
        <f t="shared" si="33"/>
        <v/>
      </c>
      <c r="S752" s="93" t="str">
        <f t="shared" si="34"/>
        <v/>
      </c>
      <c r="V752" s="93" t="str">
        <f t="shared" si="35"/>
        <v/>
      </c>
    </row>
    <row r="753" spans="4:22" s="93" customFormat="1">
      <c r="D753" s="93" t="str">
        <f t="shared" si="33"/>
        <v/>
      </c>
      <c r="S753" s="93" t="str">
        <f t="shared" si="34"/>
        <v/>
      </c>
      <c r="V753" s="93" t="str">
        <f t="shared" si="35"/>
        <v/>
      </c>
    </row>
    <row r="754" spans="4:22" s="93" customFormat="1">
      <c r="D754" s="93" t="str">
        <f t="shared" si="33"/>
        <v/>
      </c>
      <c r="S754" s="93" t="str">
        <f t="shared" si="34"/>
        <v/>
      </c>
      <c r="V754" s="93" t="str">
        <f t="shared" si="35"/>
        <v/>
      </c>
    </row>
    <row r="755" spans="4:22" s="93" customFormat="1">
      <c r="D755" s="93" t="str">
        <f t="shared" si="33"/>
        <v/>
      </c>
      <c r="S755" s="93" t="str">
        <f t="shared" si="34"/>
        <v/>
      </c>
      <c r="V755" s="93" t="str">
        <f t="shared" si="35"/>
        <v/>
      </c>
    </row>
    <row r="756" spans="4:22" s="93" customFormat="1">
      <c r="D756" s="93" t="str">
        <f t="shared" si="33"/>
        <v/>
      </c>
      <c r="S756" s="93" t="str">
        <f t="shared" si="34"/>
        <v/>
      </c>
      <c r="V756" s="93" t="str">
        <f t="shared" si="35"/>
        <v/>
      </c>
    </row>
    <row r="757" spans="4:22" s="93" customFormat="1">
      <c r="D757" s="93" t="str">
        <f t="shared" si="33"/>
        <v/>
      </c>
      <c r="S757" s="93" t="str">
        <f t="shared" si="34"/>
        <v/>
      </c>
      <c r="V757" s="93" t="str">
        <f t="shared" si="35"/>
        <v/>
      </c>
    </row>
    <row r="758" spans="4:22" s="93" customFormat="1">
      <c r="D758" s="93" t="str">
        <f t="shared" si="33"/>
        <v/>
      </c>
      <c r="S758" s="93" t="str">
        <f t="shared" si="34"/>
        <v/>
      </c>
      <c r="V758" s="93" t="str">
        <f t="shared" si="35"/>
        <v/>
      </c>
    </row>
    <row r="759" spans="4:22" s="93" customFormat="1">
      <c r="D759" s="93" t="str">
        <f t="shared" si="33"/>
        <v/>
      </c>
      <c r="S759" s="93" t="str">
        <f t="shared" si="34"/>
        <v/>
      </c>
      <c r="V759" s="93" t="str">
        <f t="shared" si="35"/>
        <v/>
      </c>
    </row>
    <row r="760" spans="4:22" s="93" customFormat="1">
      <c r="D760" s="93" t="str">
        <f t="shared" si="33"/>
        <v/>
      </c>
      <c r="S760" s="93" t="str">
        <f t="shared" si="34"/>
        <v/>
      </c>
      <c r="V760" s="93" t="str">
        <f t="shared" si="35"/>
        <v/>
      </c>
    </row>
    <row r="761" spans="4:22" s="93" customFormat="1">
      <c r="D761" s="93" t="str">
        <f t="shared" si="33"/>
        <v/>
      </c>
      <c r="S761" s="93" t="str">
        <f t="shared" si="34"/>
        <v/>
      </c>
      <c r="V761" s="93" t="str">
        <f t="shared" si="35"/>
        <v/>
      </c>
    </row>
    <row r="762" spans="4:22" s="93" customFormat="1">
      <c r="D762" s="93" t="str">
        <f t="shared" si="33"/>
        <v/>
      </c>
      <c r="S762" s="93" t="str">
        <f t="shared" si="34"/>
        <v/>
      </c>
      <c r="V762" s="93" t="str">
        <f t="shared" si="35"/>
        <v/>
      </c>
    </row>
    <row r="763" spans="4:22" s="93" customFormat="1">
      <c r="D763" s="93" t="str">
        <f t="shared" si="33"/>
        <v/>
      </c>
      <c r="S763" s="93" t="str">
        <f t="shared" si="34"/>
        <v/>
      </c>
      <c r="V763" s="93" t="str">
        <f t="shared" si="35"/>
        <v/>
      </c>
    </row>
    <row r="764" spans="4:22" s="93" customFormat="1">
      <c r="D764" s="93" t="str">
        <f t="shared" si="33"/>
        <v/>
      </c>
      <c r="S764" s="93" t="str">
        <f t="shared" si="34"/>
        <v/>
      </c>
      <c r="V764" s="93" t="str">
        <f t="shared" si="35"/>
        <v/>
      </c>
    </row>
    <row r="765" spans="4:22" s="93" customFormat="1">
      <c r="D765" s="93" t="str">
        <f t="shared" si="33"/>
        <v/>
      </c>
      <c r="S765" s="93" t="str">
        <f t="shared" si="34"/>
        <v/>
      </c>
      <c r="V765" s="93" t="str">
        <f t="shared" si="35"/>
        <v/>
      </c>
    </row>
    <row r="766" spans="4:22" s="93" customFormat="1">
      <c r="D766" s="93" t="str">
        <f t="shared" si="33"/>
        <v/>
      </c>
      <c r="S766" s="93" t="str">
        <f t="shared" si="34"/>
        <v/>
      </c>
      <c r="V766" s="93" t="str">
        <f t="shared" si="35"/>
        <v/>
      </c>
    </row>
    <row r="767" spans="4:22" s="93" customFormat="1">
      <c r="D767" s="93" t="str">
        <f t="shared" si="33"/>
        <v/>
      </c>
      <c r="S767" s="93" t="str">
        <f t="shared" si="34"/>
        <v/>
      </c>
      <c r="V767" s="93" t="str">
        <f t="shared" si="35"/>
        <v/>
      </c>
    </row>
    <row r="768" spans="4:22" s="93" customFormat="1">
      <c r="D768" s="93" t="str">
        <f t="shared" si="33"/>
        <v/>
      </c>
      <c r="S768" s="93" t="str">
        <f t="shared" si="34"/>
        <v/>
      </c>
      <c r="V768" s="93" t="str">
        <f t="shared" si="35"/>
        <v/>
      </c>
    </row>
    <row r="769" spans="4:22" s="93" customFormat="1">
      <c r="D769" s="93" t="str">
        <f t="shared" si="33"/>
        <v/>
      </c>
      <c r="S769" s="93" t="str">
        <f t="shared" si="34"/>
        <v/>
      </c>
      <c r="V769" s="93" t="str">
        <f t="shared" si="35"/>
        <v/>
      </c>
    </row>
    <row r="770" spans="4:22" s="93" customFormat="1">
      <c r="D770" s="93" t="str">
        <f t="shared" ref="D770:D833" si="36">IF(A770&lt;&gt;"","G/L Account","")</f>
        <v/>
      </c>
      <c r="S770" s="93" t="str">
        <f t="shared" ref="S770:S833" si="37">IF(A770&lt;&gt;"","AWARD","")</f>
        <v/>
      </c>
      <c r="V770" s="93" t="str">
        <f t="shared" ref="V770:V833" si="38">IF(A770&lt;&gt;"","G/L Account","")</f>
        <v/>
      </c>
    </row>
    <row r="771" spans="4:22" s="93" customFormat="1">
      <c r="D771" s="93" t="str">
        <f t="shared" si="36"/>
        <v/>
      </c>
      <c r="S771" s="93" t="str">
        <f t="shared" si="37"/>
        <v/>
      </c>
      <c r="V771" s="93" t="str">
        <f t="shared" si="38"/>
        <v/>
      </c>
    </row>
    <row r="772" spans="4:22" s="93" customFormat="1">
      <c r="D772" s="93" t="str">
        <f t="shared" si="36"/>
        <v/>
      </c>
      <c r="S772" s="93" t="str">
        <f t="shared" si="37"/>
        <v/>
      </c>
      <c r="V772" s="93" t="str">
        <f t="shared" si="38"/>
        <v/>
      </c>
    </row>
    <row r="773" spans="4:22" s="93" customFormat="1">
      <c r="D773" s="93" t="str">
        <f t="shared" si="36"/>
        <v/>
      </c>
      <c r="S773" s="93" t="str">
        <f t="shared" si="37"/>
        <v/>
      </c>
      <c r="V773" s="93" t="str">
        <f t="shared" si="38"/>
        <v/>
      </c>
    </row>
    <row r="774" spans="4:22" s="93" customFormat="1">
      <c r="D774" s="93" t="str">
        <f t="shared" si="36"/>
        <v/>
      </c>
      <c r="S774" s="93" t="str">
        <f t="shared" si="37"/>
        <v/>
      </c>
      <c r="V774" s="93" t="str">
        <f t="shared" si="38"/>
        <v/>
      </c>
    </row>
    <row r="775" spans="4:22" s="93" customFormat="1">
      <c r="D775" s="93" t="str">
        <f t="shared" si="36"/>
        <v/>
      </c>
      <c r="S775" s="93" t="str">
        <f t="shared" si="37"/>
        <v/>
      </c>
      <c r="V775" s="93" t="str">
        <f t="shared" si="38"/>
        <v/>
      </c>
    </row>
    <row r="776" spans="4:22" s="93" customFormat="1">
      <c r="D776" s="93" t="str">
        <f t="shared" si="36"/>
        <v/>
      </c>
      <c r="S776" s="93" t="str">
        <f t="shared" si="37"/>
        <v/>
      </c>
      <c r="V776" s="93" t="str">
        <f t="shared" si="38"/>
        <v/>
      </c>
    </row>
    <row r="777" spans="4:22" s="93" customFormat="1">
      <c r="D777" s="93" t="str">
        <f t="shared" si="36"/>
        <v/>
      </c>
      <c r="S777" s="93" t="str">
        <f t="shared" si="37"/>
        <v/>
      </c>
      <c r="V777" s="93" t="str">
        <f t="shared" si="38"/>
        <v/>
      </c>
    </row>
    <row r="778" spans="4:22" s="93" customFormat="1">
      <c r="D778" s="93" t="str">
        <f t="shared" si="36"/>
        <v/>
      </c>
      <c r="S778" s="93" t="str">
        <f t="shared" si="37"/>
        <v/>
      </c>
      <c r="V778" s="93" t="str">
        <f t="shared" si="38"/>
        <v/>
      </c>
    </row>
    <row r="779" spans="4:22" s="93" customFormat="1">
      <c r="D779" s="93" t="str">
        <f t="shared" si="36"/>
        <v/>
      </c>
      <c r="S779" s="93" t="str">
        <f t="shared" si="37"/>
        <v/>
      </c>
      <c r="V779" s="93" t="str">
        <f t="shared" si="38"/>
        <v/>
      </c>
    </row>
    <row r="780" spans="4:22" s="93" customFormat="1">
      <c r="D780" s="93" t="str">
        <f t="shared" si="36"/>
        <v/>
      </c>
      <c r="S780" s="93" t="str">
        <f t="shared" si="37"/>
        <v/>
      </c>
      <c r="V780" s="93" t="str">
        <f t="shared" si="38"/>
        <v/>
      </c>
    </row>
    <row r="781" spans="4:22" s="93" customFormat="1">
      <c r="D781" s="93" t="str">
        <f t="shared" si="36"/>
        <v/>
      </c>
      <c r="S781" s="93" t="str">
        <f t="shared" si="37"/>
        <v/>
      </c>
      <c r="V781" s="93" t="str">
        <f t="shared" si="38"/>
        <v/>
      </c>
    </row>
    <row r="782" spans="4:22" s="93" customFormat="1">
      <c r="D782" s="93" t="str">
        <f t="shared" si="36"/>
        <v/>
      </c>
      <c r="S782" s="93" t="str">
        <f t="shared" si="37"/>
        <v/>
      </c>
      <c r="V782" s="93" t="str">
        <f t="shared" si="38"/>
        <v/>
      </c>
    </row>
    <row r="783" spans="4:22" s="93" customFormat="1">
      <c r="D783" s="93" t="str">
        <f t="shared" si="36"/>
        <v/>
      </c>
      <c r="S783" s="93" t="str">
        <f t="shared" si="37"/>
        <v/>
      </c>
      <c r="V783" s="93" t="str">
        <f t="shared" si="38"/>
        <v/>
      </c>
    </row>
    <row r="784" spans="4:22" s="93" customFormat="1">
      <c r="D784" s="93" t="str">
        <f t="shared" si="36"/>
        <v/>
      </c>
      <c r="S784" s="93" t="str">
        <f t="shared" si="37"/>
        <v/>
      </c>
      <c r="V784" s="93" t="str">
        <f t="shared" si="38"/>
        <v/>
      </c>
    </row>
    <row r="785" spans="4:22" s="93" customFormat="1">
      <c r="D785" s="93" t="str">
        <f t="shared" si="36"/>
        <v/>
      </c>
      <c r="S785" s="93" t="str">
        <f t="shared" si="37"/>
        <v/>
      </c>
      <c r="V785" s="93" t="str">
        <f t="shared" si="38"/>
        <v/>
      </c>
    </row>
    <row r="786" spans="4:22" s="93" customFormat="1">
      <c r="D786" s="93" t="str">
        <f t="shared" si="36"/>
        <v/>
      </c>
      <c r="S786" s="93" t="str">
        <f t="shared" si="37"/>
        <v/>
      </c>
      <c r="V786" s="93" t="str">
        <f t="shared" si="38"/>
        <v/>
      </c>
    </row>
    <row r="787" spans="4:22" s="93" customFormat="1">
      <c r="D787" s="93" t="str">
        <f t="shared" si="36"/>
        <v/>
      </c>
      <c r="S787" s="93" t="str">
        <f t="shared" si="37"/>
        <v/>
      </c>
      <c r="V787" s="93" t="str">
        <f t="shared" si="38"/>
        <v/>
      </c>
    </row>
    <row r="788" spans="4:22" s="93" customFormat="1">
      <c r="D788" s="93" t="str">
        <f t="shared" si="36"/>
        <v/>
      </c>
      <c r="S788" s="93" t="str">
        <f t="shared" si="37"/>
        <v/>
      </c>
      <c r="V788" s="93" t="str">
        <f t="shared" si="38"/>
        <v/>
      </c>
    </row>
    <row r="789" spans="4:22" s="93" customFormat="1">
      <c r="D789" s="93" t="str">
        <f t="shared" si="36"/>
        <v/>
      </c>
      <c r="S789" s="93" t="str">
        <f t="shared" si="37"/>
        <v/>
      </c>
      <c r="V789" s="93" t="str">
        <f t="shared" si="38"/>
        <v/>
      </c>
    </row>
    <row r="790" spans="4:22" s="93" customFormat="1">
      <c r="D790" s="93" t="str">
        <f t="shared" si="36"/>
        <v/>
      </c>
      <c r="S790" s="93" t="str">
        <f t="shared" si="37"/>
        <v/>
      </c>
      <c r="V790" s="93" t="str">
        <f t="shared" si="38"/>
        <v/>
      </c>
    </row>
    <row r="791" spans="4:22" s="93" customFormat="1">
      <c r="D791" s="93" t="str">
        <f t="shared" si="36"/>
        <v/>
      </c>
      <c r="S791" s="93" t="str">
        <f t="shared" si="37"/>
        <v/>
      </c>
      <c r="V791" s="93" t="str">
        <f t="shared" si="38"/>
        <v/>
      </c>
    </row>
    <row r="792" spans="4:22" s="93" customFormat="1">
      <c r="D792" s="93" t="str">
        <f t="shared" si="36"/>
        <v/>
      </c>
      <c r="S792" s="93" t="str">
        <f t="shared" si="37"/>
        <v/>
      </c>
      <c r="V792" s="93" t="str">
        <f t="shared" si="38"/>
        <v/>
      </c>
    </row>
    <row r="793" spans="4:22" s="93" customFormat="1">
      <c r="D793" s="93" t="str">
        <f t="shared" si="36"/>
        <v/>
      </c>
      <c r="S793" s="93" t="str">
        <f t="shared" si="37"/>
        <v/>
      </c>
      <c r="V793" s="93" t="str">
        <f t="shared" si="38"/>
        <v/>
      </c>
    </row>
    <row r="794" spans="4:22" s="93" customFormat="1">
      <c r="D794" s="93" t="str">
        <f t="shared" si="36"/>
        <v/>
      </c>
      <c r="S794" s="93" t="str">
        <f t="shared" si="37"/>
        <v/>
      </c>
      <c r="V794" s="93" t="str">
        <f t="shared" si="38"/>
        <v/>
      </c>
    </row>
    <row r="795" spans="4:22" s="93" customFormat="1">
      <c r="D795" s="93" t="str">
        <f t="shared" si="36"/>
        <v/>
      </c>
      <c r="S795" s="93" t="str">
        <f t="shared" si="37"/>
        <v/>
      </c>
      <c r="V795" s="93" t="str">
        <f t="shared" si="38"/>
        <v/>
      </c>
    </row>
    <row r="796" spans="4:22" s="93" customFormat="1">
      <c r="D796" s="93" t="str">
        <f t="shared" si="36"/>
        <v/>
      </c>
      <c r="S796" s="93" t="str">
        <f t="shared" si="37"/>
        <v/>
      </c>
      <c r="V796" s="93" t="str">
        <f t="shared" si="38"/>
        <v/>
      </c>
    </row>
    <row r="797" spans="4:22" s="93" customFormat="1">
      <c r="D797" s="93" t="str">
        <f t="shared" si="36"/>
        <v/>
      </c>
      <c r="S797" s="93" t="str">
        <f t="shared" si="37"/>
        <v/>
      </c>
      <c r="V797" s="93" t="str">
        <f t="shared" si="38"/>
        <v/>
      </c>
    </row>
    <row r="798" spans="4:22" s="93" customFormat="1">
      <c r="D798" s="93" t="str">
        <f t="shared" si="36"/>
        <v/>
      </c>
      <c r="S798" s="93" t="str">
        <f t="shared" si="37"/>
        <v/>
      </c>
      <c r="V798" s="93" t="str">
        <f t="shared" si="38"/>
        <v/>
      </c>
    </row>
    <row r="799" spans="4:22" s="93" customFormat="1">
      <c r="D799" s="93" t="str">
        <f t="shared" si="36"/>
        <v/>
      </c>
      <c r="S799" s="93" t="str">
        <f t="shared" si="37"/>
        <v/>
      </c>
      <c r="V799" s="93" t="str">
        <f t="shared" si="38"/>
        <v/>
      </c>
    </row>
    <row r="800" spans="4:22" s="93" customFormat="1">
      <c r="D800" s="93" t="str">
        <f t="shared" si="36"/>
        <v/>
      </c>
      <c r="S800" s="93" t="str">
        <f t="shared" si="37"/>
        <v/>
      </c>
      <c r="V800" s="93" t="str">
        <f t="shared" si="38"/>
        <v/>
      </c>
    </row>
    <row r="801" spans="4:22" s="93" customFormat="1">
      <c r="D801" s="93" t="str">
        <f t="shared" si="36"/>
        <v/>
      </c>
      <c r="S801" s="93" t="str">
        <f t="shared" si="37"/>
        <v/>
      </c>
      <c r="V801" s="93" t="str">
        <f t="shared" si="38"/>
        <v/>
      </c>
    </row>
    <row r="802" spans="4:22" s="93" customFormat="1">
      <c r="D802" s="93" t="str">
        <f t="shared" si="36"/>
        <v/>
      </c>
      <c r="S802" s="93" t="str">
        <f t="shared" si="37"/>
        <v/>
      </c>
      <c r="V802" s="93" t="str">
        <f t="shared" si="38"/>
        <v/>
      </c>
    </row>
    <row r="803" spans="4:22" s="93" customFormat="1">
      <c r="D803" s="93" t="str">
        <f t="shared" si="36"/>
        <v/>
      </c>
      <c r="S803" s="93" t="str">
        <f t="shared" si="37"/>
        <v/>
      </c>
      <c r="V803" s="93" t="str">
        <f t="shared" si="38"/>
        <v/>
      </c>
    </row>
    <row r="804" spans="4:22" s="93" customFormat="1">
      <c r="D804" s="93" t="str">
        <f t="shared" si="36"/>
        <v/>
      </c>
      <c r="S804" s="93" t="str">
        <f t="shared" si="37"/>
        <v/>
      </c>
      <c r="V804" s="93" t="str">
        <f t="shared" si="38"/>
        <v/>
      </c>
    </row>
    <row r="805" spans="4:22" s="93" customFormat="1">
      <c r="D805" s="93" t="str">
        <f t="shared" si="36"/>
        <v/>
      </c>
      <c r="S805" s="93" t="str">
        <f t="shared" si="37"/>
        <v/>
      </c>
      <c r="V805" s="93" t="str">
        <f t="shared" si="38"/>
        <v/>
      </c>
    </row>
    <row r="806" spans="4:22" s="93" customFormat="1">
      <c r="D806" s="93" t="str">
        <f t="shared" si="36"/>
        <v/>
      </c>
      <c r="S806" s="93" t="str">
        <f t="shared" si="37"/>
        <v/>
      </c>
      <c r="V806" s="93" t="str">
        <f t="shared" si="38"/>
        <v/>
      </c>
    </row>
    <row r="807" spans="4:22" s="93" customFormat="1">
      <c r="D807" s="93" t="str">
        <f t="shared" si="36"/>
        <v/>
      </c>
      <c r="S807" s="93" t="str">
        <f t="shared" si="37"/>
        <v/>
      </c>
      <c r="V807" s="93" t="str">
        <f t="shared" si="38"/>
        <v/>
      </c>
    </row>
    <row r="808" spans="4:22" s="93" customFormat="1">
      <c r="D808" s="93" t="str">
        <f t="shared" si="36"/>
        <v/>
      </c>
      <c r="S808" s="93" t="str">
        <f t="shared" si="37"/>
        <v/>
      </c>
      <c r="V808" s="93" t="str">
        <f t="shared" si="38"/>
        <v/>
      </c>
    </row>
    <row r="809" spans="4:22" s="93" customFormat="1">
      <c r="D809" s="93" t="str">
        <f t="shared" si="36"/>
        <v/>
      </c>
      <c r="S809" s="93" t="str">
        <f t="shared" si="37"/>
        <v/>
      </c>
      <c r="V809" s="93" t="str">
        <f t="shared" si="38"/>
        <v/>
      </c>
    </row>
    <row r="810" spans="4:22" s="93" customFormat="1">
      <c r="D810" s="93" t="str">
        <f t="shared" si="36"/>
        <v/>
      </c>
      <c r="S810" s="93" t="str">
        <f t="shared" si="37"/>
        <v/>
      </c>
      <c r="V810" s="93" t="str">
        <f t="shared" si="38"/>
        <v/>
      </c>
    </row>
    <row r="811" spans="4:22" s="93" customFormat="1">
      <c r="D811" s="93" t="str">
        <f t="shared" si="36"/>
        <v/>
      </c>
      <c r="S811" s="93" t="str">
        <f t="shared" si="37"/>
        <v/>
      </c>
      <c r="V811" s="93" t="str">
        <f t="shared" si="38"/>
        <v/>
      </c>
    </row>
    <row r="812" spans="4:22" s="93" customFormat="1">
      <c r="D812" s="93" t="str">
        <f t="shared" si="36"/>
        <v/>
      </c>
      <c r="S812" s="93" t="str">
        <f t="shared" si="37"/>
        <v/>
      </c>
      <c r="V812" s="93" t="str">
        <f t="shared" si="38"/>
        <v/>
      </c>
    </row>
    <row r="813" spans="4:22" s="93" customFormat="1">
      <c r="D813" s="93" t="str">
        <f t="shared" si="36"/>
        <v/>
      </c>
      <c r="S813" s="93" t="str">
        <f t="shared" si="37"/>
        <v/>
      </c>
      <c r="V813" s="93" t="str">
        <f t="shared" si="38"/>
        <v/>
      </c>
    </row>
    <row r="814" spans="4:22" s="93" customFormat="1">
      <c r="D814" s="93" t="str">
        <f t="shared" si="36"/>
        <v/>
      </c>
      <c r="S814" s="93" t="str">
        <f t="shared" si="37"/>
        <v/>
      </c>
      <c r="V814" s="93" t="str">
        <f t="shared" si="38"/>
        <v/>
      </c>
    </row>
    <row r="815" spans="4:22" s="93" customFormat="1">
      <c r="D815" s="93" t="str">
        <f t="shared" si="36"/>
        <v/>
      </c>
      <c r="S815" s="93" t="str">
        <f t="shared" si="37"/>
        <v/>
      </c>
      <c r="V815" s="93" t="str">
        <f t="shared" si="38"/>
        <v/>
      </c>
    </row>
    <row r="816" spans="4:22" s="93" customFormat="1">
      <c r="D816" s="93" t="str">
        <f t="shared" si="36"/>
        <v/>
      </c>
      <c r="S816" s="93" t="str">
        <f t="shared" si="37"/>
        <v/>
      </c>
      <c r="V816" s="93" t="str">
        <f t="shared" si="38"/>
        <v/>
      </c>
    </row>
    <row r="817" spans="4:22" s="93" customFormat="1">
      <c r="D817" s="93" t="str">
        <f t="shared" si="36"/>
        <v/>
      </c>
      <c r="S817" s="93" t="str">
        <f t="shared" si="37"/>
        <v/>
      </c>
      <c r="V817" s="93" t="str">
        <f t="shared" si="38"/>
        <v/>
      </c>
    </row>
    <row r="818" spans="4:22" s="93" customFormat="1">
      <c r="D818" s="93" t="str">
        <f t="shared" si="36"/>
        <v/>
      </c>
      <c r="S818" s="93" t="str">
        <f t="shared" si="37"/>
        <v/>
      </c>
      <c r="V818" s="93" t="str">
        <f t="shared" si="38"/>
        <v/>
      </c>
    </row>
    <row r="819" spans="4:22" s="93" customFormat="1">
      <c r="D819" s="93" t="str">
        <f t="shared" si="36"/>
        <v/>
      </c>
      <c r="S819" s="93" t="str">
        <f t="shared" si="37"/>
        <v/>
      </c>
      <c r="V819" s="93" t="str">
        <f t="shared" si="38"/>
        <v/>
      </c>
    </row>
    <row r="820" spans="4:22" s="93" customFormat="1">
      <c r="D820" s="93" t="str">
        <f t="shared" si="36"/>
        <v/>
      </c>
      <c r="S820" s="93" t="str">
        <f t="shared" si="37"/>
        <v/>
      </c>
      <c r="V820" s="93" t="str">
        <f t="shared" si="38"/>
        <v/>
      </c>
    </row>
    <row r="821" spans="4:22" s="93" customFormat="1">
      <c r="D821" s="93" t="str">
        <f t="shared" si="36"/>
        <v/>
      </c>
      <c r="S821" s="93" t="str">
        <f t="shared" si="37"/>
        <v/>
      </c>
      <c r="V821" s="93" t="str">
        <f t="shared" si="38"/>
        <v/>
      </c>
    </row>
    <row r="822" spans="4:22" s="93" customFormat="1">
      <c r="D822" s="93" t="str">
        <f t="shared" si="36"/>
        <v/>
      </c>
      <c r="S822" s="93" t="str">
        <f t="shared" si="37"/>
        <v/>
      </c>
      <c r="V822" s="93" t="str">
        <f t="shared" si="38"/>
        <v/>
      </c>
    </row>
    <row r="823" spans="4:22" s="93" customFormat="1">
      <c r="D823" s="93" t="str">
        <f t="shared" si="36"/>
        <v/>
      </c>
      <c r="S823" s="93" t="str">
        <f t="shared" si="37"/>
        <v/>
      </c>
      <c r="V823" s="93" t="str">
        <f t="shared" si="38"/>
        <v/>
      </c>
    </row>
    <row r="824" spans="4:22" s="93" customFormat="1">
      <c r="D824" s="93" t="str">
        <f t="shared" si="36"/>
        <v/>
      </c>
      <c r="S824" s="93" t="str">
        <f t="shared" si="37"/>
        <v/>
      </c>
      <c r="V824" s="93" t="str">
        <f t="shared" si="38"/>
        <v/>
      </c>
    </row>
    <row r="825" spans="4:22" s="93" customFormat="1">
      <c r="D825" s="93" t="str">
        <f t="shared" si="36"/>
        <v/>
      </c>
      <c r="S825" s="93" t="str">
        <f t="shared" si="37"/>
        <v/>
      </c>
      <c r="V825" s="93" t="str">
        <f t="shared" si="38"/>
        <v/>
      </c>
    </row>
    <row r="826" spans="4:22" s="93" customFormat="1">
      <c r="D826" s="93" t="str">
        <f t="shared" si="36"/>
        <v/>
      </c>
      <c r="S826" s="93" t="str">
        <f t="shared" si="37"/>
        <v/>
      </c>
      <c r="V826" s="93" t="str">
        <f t="shared" si="38"/>
        <v/>
      </c>
    </row>
    <row r="827" spans="4:22" s="93" customFormat="1">
      <c r="D827" s="93" t="str">
        <f t="shared" si="36"/>
        <v/>
      </c>
      <c r="S827" s="93" t="str">
        <f t="shared" si="37"/>
        <v/>
      </c>
      <c r="V827" s="93" t="str">
        <f t="shared" si="38"/>
        <v/>
      </c>
    </row>
    <row r="828" spans="4:22" s="93" customFormat="1">
      <c r="D828" s="93" t="str">
        <f t="shared" si="36"/>
        <v/>
      </c>
      <c r="S828" s="93" t="str">
        <f t="shared" si="37"/>
        <v/>
      </c>
      <c r="V828" s="93" t="str">
        <f t="shared" si="38"/>
        <v/>
      </c>
    </row>
    <row r="829" spans="4:22" s="93" customFormat="1">
      <c r="D829" s="93" t="str">
        <f t="shared" si="36"/>
        <v/>
      </c>
      <c r="S829" s="93" t="str">
        <f t="shared" si="37"/>
        <v/>
      </c>
      <c r="V829" s="93" t="str">
        <f t="shared" si="38"/>
        <v/>
      </c>
    </row>
    <row r="830" spans="4:22" s="93" customFormat="1">
      <c r="D830" s="93" t="str">
        <f t="shared" si="36"/>
        <v/>
      </c>
      <c r="S830" s="93" t="str">
        <f t="shared" si="37"/>
        <v/>
      </c>
      <c r="V830" s="93" t="str">
        <f t="shared" si="38"/>
        <v/>
      </c>
    </row>
    <row r="831" spans="4:22" s="93" customFormat="1">
      <c r="D831" s="93" t="str">
        <f t="shared" si="36"/>
        <v/>
      </c>
      <c r="S831" s="93" t="str">
        <f t="shared" si="37"/>
        <v/>
      </c>
      <c r="V831" s="93" t="str">
        <f t="shared" si="38"/>
        <v/>
      </c>
    </row>
    <row r="832" spans="4:22" s="93" customFormat="1">
      <c r="D832" s="93" t="str">
        <f t="shared" si="36"/>
        <v/>
      </c>
      <c r="S832" s="93" t="str">
        <f t="shared" si="37"/>
        <v/>
      </c>
      <c r="V832" s="93" t="str">
        <f t="shared" si="38"/>
        <v/>
      </c>
    </row>
    <row r="833" spans="4:22" s="93" customFormat="1">
      <c r="D833" s="93" t="str">
        <f t="shared" si="36"/>
        <v/>
      </c>
      <c r="S833" s="93" t="str">
        <f t="shared" si="37"/>
        <v/>
      </c>
      <c r="V833" s="93" t="str">
        <f t="shared" si="38"/>
        <v/>
      </c>
    </row>
    <row r="834" spans="4:22" s="93" customFormat="1">
      <c r="D834" s="93" t="str">
        <f t="shared" ref="D834:D897" si="39">IF(A834&lt;&gt;"","G/L Account","")</f>
        <v/>
      </c>
      <c r="S834" s="93" t="str">
        <f t="shared" ref="S834:S897" si="40">IF(A834&lt;&gt;"","AWARD","")</f>
        <v/>
      </c>
      <c r="V834" s="93" t="str">
        <f t="shared" ref="V834:V897" si="41">IF(A834&lt;&gt;"","G/L Account","")</f>
        <v/>
      </c>
    </row>
    <row r="835" spans="4:22" s="93" customFormat="1">
      <c r="D835" s="93" t="str">
        <f t="shared" si="39"/>
        <v/>
      </c>
      <c r="S835" s="93" t="str">
        <f t="shared" si="40"/>
        <v/>
      </c>
      <c r="V835" s="93" t="str">
        <f t="shared" si="41"/>
        <v/>
      </c>
    </row>
    <row r="836" spans="4:22" s="93" customFormat="1">
      <c r="D836" s="93" t="str">
        <f t="shared" si="39"/>
        <v/>
      </c>
      <c r="S836" s="93" t="str">
        <f t="shared" si="40"/>
        <v/>
      </c>
      <c r="V836" s="93" t="str">
        <f t="shared" si="41"/>
        <v/>
      </c>
    </row>
    <row r="837" spans="4:22" s="93" customFormat="1">
      <c r="D837" s="93" t="str">
        <f t="shared" si="39"/>
        <v/>
      </c>
      <c r="S837" s="93" t="str">
        <f t="shared" si="40"/>
        <v/>
      </c>
      <c r="V837" s="93" t="str">
        <f t="shared" si="41"/>
        <v/>
      </c>
    </row>
    <row r="838" spans="4:22" s="93" customFormat="1">
      <c r="D838" s="93" t="str">
        <f t="shared" si="39"/>
        <v/>
      </c>
      <c r="S838" s="93" t="str">
        <f t="shared" si="40"/>
        <v/>
      </c>
      <c r="V838" s="93" t="str">
        <f t="shared" si="41"/>
        <v/>
      </c>
    </row>
    <row r="839" spans="4:22" s="93" customFormat="1">
      <c r="D839" s="93" t="str">
        <f t="shared" si="39"/>
        <v/>
      </c>
      <c r="S839" s="93" t="str">
        <f t="shared" si="40"/>
        <v/>
      </c>
      <c r="V839" s="93" t="str">
        <f t="shared" si="41"/>
        <v/>
      </c>
    </row>
    <row r="840" spans="4:22" s="93" customFormat="1">
      <c r="D840" s="93" t="str">
        <f t="shared" si="39"/>
        <v/>
      </c>
      <c r="S840" s="93" t="str">
        <f t="shared" si="40"/>
        <v/>
      </c>
      <c r="V840" s="93" t="str">
        <f t="shared" si="41"/>
        <v/>
      </c>
    </row>
    <row r="841" spans="4:22" s="93" customFormat="1">
      <c r="D841" s="93" t="str">
        <f t="shared" si="39"/>
        <v/>
      </c>
      <c r="S841" s="93" t="str">
        <f t="shared" si="40"/>
        <v/>
      </c>
      <c r="V841" s="93" t="str">
        <f t="shared" si="41"/>
        <v/>
      </c>
    </row>
    <row r="842" spans="4:22" s="93" customFormat="1">
      <c r="D842" s="93" t="str">
        <f t="shared" si="39"/>
        <v/>
      </c>
      <c r="S842" s="93" t="str">
        <f t="shared" si="40"/>
        <v/>
      </c>
      <c r="V842" s="93" t="str">
        <f t="shared" si="41"/>
        <v/>
      </c>
    </row>
    <row r="843" spans="4:22" s="93" customFormat="1">
      <c r="D843" s="93" t="str">
        <f t="shared" si="39"/>
        <v/>
      </c>
      <c r="S843" s="93" t="str">
        <f t="shared" si="40"/>
        <v/>
      </c>
      <c r="V843" s="93" t="str">
        <f t="shared" si="41"/>
        <v/>
      </c>
    </row>
    <row r="844" spans="4:22" s="93" customFormat="1">
      <c r="D844" s="93" t="str">
        <f t="shared" si="39"/>
        <v/>
      </c>
      <c r="S844" s="93" t="str">
        <f t="shared" si="40"/>
        <v/>
      </c>
      <c r="V844" s="93" t="str">
        <f t="shared" si="41"/>
        <v/>
      </c>
    </row>
    <row r="845" spans="4:22" s="93" customFormat="1">
      <c r="D845" s="93" t="str">
        <f t="shared" si="39"/>
        <v/>
      </c>
      <c r="S845" s="93" t="str">
        <f t="shared" si="40"/>
        <v/>
      </c>
      <c r="V845" s="93" t="str">
        <f t="shared" si="41"/>
        <v/>
      </c>
    </row>
    <row r="846" spans="4:22" s="93" customFormat="1">
      <c r="D846" s="93" t="str">
        <f t="shared" si="39"/>
        <v/>
      </c>
      <c r="S846" s="93" t="str">
        <f t="shared" si="40"/>
        <v/>
      </c>
      <c r="V846" s="93" t="str">
        <f t="shared" si="41"/>
        <v/>
      </c>
    </row>
    <row r="847" spans="4:22" s="93" customFormat="1">
      <c r="D847" s="93" t="str">
        <f t="shared" si="39"/>
        <v/>
      </c>
      <c r="S847" s="93" t="str">
        <f t="shared" si="40"/>
        <v/>
      </c>
      <c r="V847" s="93" t="str">
        <f t="shared" si="41"/>
        <v/>
      </c>
    </row>
    <row r="848" spans="4:22" s="93" customFormat="1">
      <c r="D848" s="93" t="str">
        <f t="shared" si="39"/>
        <v/>
      </c>
      <c r="S848" s="93" t="str">
        <f t="shared" si="40"/>
        <v/>
      </c>
      <c r="V848" s="93" t="str">
        <f t="shared" si="41"/>
        <v/>
      </c>
    </row>
    <row r="849" spans="4:22" s="93" customFormat="1">
      <c r="D849" s="93" t="str">
        <f t="shared" si="39"/>
        <v/>
      </c>
      <c r="S849" s="93" t="str">
        <f t="shared" si="40"/>
        <v/>
      </c>
      <c r="V849" s="93" t="str">
        <f t="shared" si="41"/>
        <v/>
      </c>
    </row>
    <row r="850" spans="4:22" s="93" customFormat="1">
      <c r="D850" s="93" t="str">
        <f t="shared" si="39"/>
        <v/>
      </c>
      <c r="S850" s="93" t="str">
        <f t="shared" si="40"/>
        <v/>
      </c>
      <c r="V850" s="93" t="str">
        <f t="shared" si="41"/>
        <v/>
      </c>
    </row>
    <row r="851" spans="4:22" s="93" customFormat="1">
      <c r="D851" s="93" t="str">
        <f t="shared" si="39"/>
        <v/>
      </c>
      <c r="S851" s="93" t="str">
        <f t="shared" si="40"/>
        <v/>
      </c>
      <c r="V851" s="93" t="str">
        <f t="shared" si="41"/>
        <v/>
      </c>
    </row>
    <row r="852" spans="4:22" s="93" customFormat="1">
      <c r="D852" s="93" t="str">
        <f t="shared" si="39"/>
        <v/>
      </c>
      <c r="S852" s="93" t="str">
        <f t="shared" si="40"/>
        <v/>
      </c>
      <c r="V852" s="93" t="str">
        <f t="shared" si="41"/>
        <v/>
      </c>
    </row>
    <row r="853" spans="4:22" s="93" customFormat="1">
      <c r="D853" s="93" t="str">
        <f t="shared" si="39"/>
        <v/>
      </c>
      <c r="S853" s="93" t="str">
        <f t="shared" si="40"/>
        <v/>
      </c>
      <c r="V853" s="93" t="str">
        <f t="shared" si="41"/>
        <v/>
      </c>
    </row>
    <row r="854" spans="4:22" s="93" customFormat="1">
      <c r="D854" s="93" t="str">
        <f t="shared" si="39"/>
        <v/>
      </c>
      <c r="S854" s="93" t="str">
        <f t="shared" si="40"/>
        <v/>
      </c>
      <c r="V854" s="93" t="str">
        <f t="shared" si="41"/>
        <v/>
      </c>
    </row>
    <row r="855" spans="4:22" s="93" customFormat="1">
      <c r="D855" s="93" t="str">
        <f t="shared" si="39"/>
        <v/>
      </c>
      <c r="S855" s="93" t="str">
        <f t="shared" si="40"/>
        <v/>
      </c>
      <c r="V855" s="93" t="str">
        <f t="shared" si="41"/>
        <v/>
      </c>
    </row>
    <row r="856" spans="4:22" s="93" customFormat="1">
      <c r="D856" s="93" t="str">
        <f t="shared" si="39"/>
        <v/>
      </c>
      <c r="S856" s="93" t="str">
        <f t="shared" si="40"/>
        <v/>
      </c>
      <c r="V856" s="93" t="str">
        <f t="shared" si="41"/>
        <v/>
      </c>
    </row>
    <row r="857" spans="4:22" s="93" customFormat="1">
      <c r="D857" s="93" t="str">
        <f t="shared" si="39"/>
        <v/>
      </c>
      <c r="S857" s="93" t="str">
        <f t="shared" si="40"/>
        <v/>
      </c>
      <c r="V857" s="93" t="str">
        <f t="shared" si="41"/>
        <v/>
      </c>
    </row>
    <row r="858" spans="4:22" s="93" customFormat="1">
      <c r="D858" s="93" t="str">
        <f t="shared" si="39"/>
        <v/>
      </c>
      <c r="S858" s="93" t="str">
        <f t="shared" si="40"/>
        <v/>
      </c>
      <c r="V858" s="93" t="str">
        <f t="shared" si="41"/>
        <v/>
      </c>
    </row>
    <row r="859" spans="4:22" s="93" customFormat="1">
      <c r="D859" s="93" t="str">
        <f t="shared" si="39"/>
        <v/>
      </c>
      <c r="S859" s="93" t="str">
        <f t="shared" si="40"/>
        <v/>
      </c>
      <c r="V859" s="93" t="str">
        <f t="shared" si="41"/>
        <v/>
      </c>
    </row>
    <row r="860" spans="4:22" s="93" customFormat="1">
      <c r="D860" s="93" t="str">
        <f t="shared" si="39"/>
        <v/>
      </c>
      <c r="S860" s="93" t="str">
        <f t="shared" si="40"/>
        <v/>
      </c>
      <c r="V860" s="93" t="str">
        <f t="shared" si="41"/>
        <v/>
      </c>
    </row>
    <row r="861" spans="4:22" s="93" customFormat="1">
      <c r="D861" s="93" t="str">
        <f t="shared" si="39"/>
        <v/>
      </c>
      <c r="S861" s="93" t="str">
        <f t="shared" si="40"/>
        <v/>
      </c>
      <c r="V861" s="93" t="str">
        <f t="shared" si="41"/>
        <v/>
      </c>
    </row>
    <row r="862" spans="4:22" s="93" customFormat="1">
      <c r="D862" s="93" t="str">
        <f t="shared" si="39"/>
        <v/>
      </c>
      <c r="S862" s="93" t="str">
        <f t="shared" si="40"/>
        <v/>
      </c>
      <c r="V862" s="93" t="str">
        <f t="shared" si="41"/>
        <v/>
      </c>
    </row>
    <row r="863" spans="4:22" s="93" customFormat="1">
      <c r="D863" s="93" t="str">
        <f t="shared" si="39"/>
        <v/>
      </c>
      <c r="S863" s="93" t="str">
        <f t="shared" si="40"/>
        <v/>
      </c>
      <c r="V863" s="93" t="str">
        <f t="shared" si="41"/>
        <v/>
      </c>
    </row>
    <row r="864" spans="4:22" s="93" customFormat="1">
      <c r="D864" s="93" t="str">
        <f t="shared" si="39"/>
        <v/>
      </c>
      <c r="S864" s="93" t="str">
        <f t="shared" si="40"/>
        <v/>
      </c>
      <c r="V864" s="93" t="str">
        <f t="shared" si="41"/>
        <v/>
      </c>
    </row>
    <row r="865" spans="4:22" s="93" customFormat="1">
      <c r="D865" s="93" t="str">
        <f t="shared" si="39"/>
        <v/>
      </c>
      <c r="S865" s="93" t="str">
        <f t="shared" si="40"/>
        <v/>
      </c>
      <c r="V865" s="93" t="str">
        <f t="shared" si="41"/>
        <v/>
      </c>
    </row>
    <row r="866" spans="4:22" s="93" customFormat="1">
      <c r="D866" s="93" t="str">
        <f t="shared" si="39"/>
        <v/>
      </c>
      <c r="S866" s="93" t="str">
        <f t="shared" si="40"/>
        <v/>
      </c>
      <c r="V866" s="93" t="str">
        <f t="shared" si="41"/>
        <v/>
      </c>
    </row>
    <row r="867" spans="4:22" s="93" customFormat="1">
      <c r="D867" s="93" t="str">
        <f t="shared" si="39"/>
        <v/>
      </c>
      <c r="S867" s="93" t="str">
        <f t="shared" si="40"/>
        <v/>
      </c>
      <c r="V867" s="93" t="str">
        <f t="shared" si="41"/>
        <v/>
      </c>
    </row>
    <row r="868" spans="4:22" s="93" customFormat="1">
      <c r="D868" s="93" t="str">
        <f t="shared" si="39"/>
        <v/>
      </c>
      <c r="S868" s="93" t="str">
        <f t="shared" si="40"/>
        <v/>
      </c>
      <c r="V868" s="93" t="str">
        <f t="shared" si="41"/>
        <v/>
      </c>
    </row>
    <row r="869" spans="4:22" s="93" customFormat="1">
      <c r="D869" s="93" t="str">
        <f t="shared" si="39"/>
        <v/>
      </c>
      <c r="S869" s="93" t="str">
        <f t="shared" si="40"/>
        <v/>
      </c>
      <c r="V869" s="93" t="str">
        <f t="shared" si="41"/>
        <v/>
      </c>
    </row>
    <row r="870" spans="4:22" s="93" customFormat="1">
      <c r="D870" s="93" t="str">
        <f t="shared" si="39"/>
        <v/>
      </c>
      <c r="S870" s="93" t="str">
        <f t="shared" si="40"/>
        <v/>
      </c>
      <c r="V870" s="93" t="str">
        <f t="shared" si="41"/>
        <v/>
      </c>
    </row>
    <row r="871" spans="4:22" s="93" customFormat="1">
      <c r="D871" s="93" t="str">
        <f t="shared" si="39"/>
        <v/>
      </c>
      <c r="S871" s="93" t="str">
        <f t="shared" si="40"/>
        <v/>
      </c>
      <c r="V871" s="93" t="str">
        <f t="shared" si="41"/>
        <v/>
      </c>
    </row>
    <row r="872" spans="4:22" s="93" customFormat="1">
      <c r="D872" s="93" t="str">
        <f t="shared" si="39"/>
        <v/>
      </c>
      <c r="S872" s="93" t="str">
        <f t="shared" si="40"/>
        <v/>
      </c>
      <c r="V872" s="93" t="str">
        <f t="shared" si="41"/>
        <v/>
      </c>
    </row>
    <row r="873" spans="4:22" s="93" customFormat="1">
      <c r="D873" s="93" t="str">
        <f t="shared" si="39"/>
        <v/>
      </c>
      <c r="S873" s="93" t="str">
        <f t="shared" si="40"/>
        <v/>
      </c>
      <c r="V873" s="93" t="str">
        <f t="shared" si="41"/>
        <v/>
      </c>
    </row>
    <row r="874" spans="4:22" s="93" customFormat="1">
      <c r="D874" s="93" t="str">
        <f t="shared" si="39"/>
        <v/>
      </c>
      <c r="S874" s="93" t="str">
        <f t="shared" si="40"/>
        <v/>
      </c>
      <c r="V874" s="93" t="str">
        <f t="shared" si="41"/>
        <v/>
      </c>
    </row>
    <row r="875" spans="4:22" s="93" customFormat="1">
      <c r="D875" s="93" t="str">
        <f t="shared" si="39"/>
        <v/>
      </c>
      <c r="S875" s="93" t="str">
        <f t="shared" si="40"/>
        <v/>
      </c>
      <c r="V875" s="93" t="str">
        <f t="shared" si="41"/>
        <v/>
      </c>
    </row>
    <row r="876" spans="4:22" s="93" customFormat="1">
      <c r="D876" s="93" t="str">
        <f t="shared" si="39"/>
        <v/>
      </c>
      <c r="S876" s="93" t="str">
        <f t="shared" si="40"/>
        <v/>
      </c>
      <c r="V876" s="93" t="str">
        <f t="shared" si="41"/>
        <v/>
      </c>
    </row>
    <row r="877" spans="4:22" s="93" customFormat="1">
      <c r="D877" s="93" t="str">
        <f t="shared" si="39"/>
        <v/>
      </c>
      <c r="S877" s="93" t="str">
        <f t="shared" si="40"/>
        <v/>
      </c>
      <c r="V877" s="93" t="str">
        <f t="shared" si="41"/>
        <v/>
      </c>
    </row>
    <row r="878" spans="4:22" s="93" customFormat="1">
      <c r="D878" s="93" t="str">
        <f t="shared" si="39"/>
        <v/>
      </c>
      <c r="S878" s="93" t="str">
        <f t="shared" si="40"/>
        <v/>
      </c>
      <c r="V878" s="93" t="str">
        <f t="shared" si="41"/>
        <v/>
      </c>
    </row>
    <row r="879" spans="4:22" s="93" customFormat="1">
      <c r="D879" s="93" t="str">
        <f t="shared" si="39"/>
        <v/>
      </c>
      <c r="S879" s="93" t="str">
        <f t="shared" si="40"/>
        <v/>
      </c>
      <c r="V879" s="93" t="str">
        <f t="shared" si="41"/>
        <v/>
      </c>
    </row>
    <row r="880" spans="4:22" s="93" customFormat="1">
      <c r="D880" s="93" t="str">
        <f t="shared" si="39"/>
        <v/>
      </c>
      <c r="S880" s="93" t="str">
        <f t="shared" si="40"/>
        <v/>
      </c>
      <c r="V880" s="93" t="str">
        <f t="shared" si="41"/>
        <v/>
      </c>
    </row>
    <row r="881" spans="4:22" s="93" customFormat="1">
      <c r="D881" s="93" t="str">
        <f t="shared" si="39"/>
        <v/>
      </c>
      <c r="S881" s="93" t="str">
        <f t="shared" si="40"/>
        <v/>
      </c>
      <c r="V881" s="93" t="str">
        <f t="shared" si="41"/>
        <v/>
      </c>
    </row>
    <row r="882" spans="4:22" s="93" customFormat="1">
      <c r="D882" s="93" t="str">
        <f t="shared" si="39"/>
        <v/>
      </c>
      <c r="S882" s="93" t="str">
        <f t="shared" si="40"/>
        <v/>
      </c>
      <c r="V882" s="93" t="str">
        <f t="shared" si="41"/>
        <v/>
      </c>
    </row>
    <row r="883" spans="4:22" s="93" customFormat="1">
      <c r="D883" s="93" t="str">
        <f t="shared" si="39"/>
        <v/>
      </c>
      <c r="S883" s="93" t="str">
        <f t="shared" si="40"/>
        <v/>
      </c>
      <c r="V883" s="93" t="str">
        <f t="shared" si="41"/>
        <v/>
      </c>
    </row>
    <row r="884" spans="4:22" s="93" customFormat="1">
      <c r="D884" s="93" t="str">
        <f t="shared" si="39"/>
        <v/>
      </c>
      <c r="S884" s="93" t="str">
        <f t="shared" si="40"/>
        <v/>
      </c>
      <c r="V884" s="93" t="str">
        <f t="shared" si="41"/>
        <v/>
      </c>
    </row>
    <row r="885" spans="4:22" s="93" customFormat="1">
      <c r="D885" s="93" t="str">
        <f t="shared" si="39"/>
        <v/>
      </c>
      <c r="S885" s="93" t="str">
        <f t="shared" si="40"/>
        <v/>
      </c>
      <c r="V885" s="93" t="str">
        <f t="shared" si="41"/>
        <v/>
      </c>
    </row>
    <row r="886" spans="4:22" s="93" customFormat="1">
      <c r="D886" s="93" t="str">
        <f t="shared" si="39"/>
        <v/>
      </c>
      <c r="S886" s="93" t="str">
        <f t="shared" si="40"/>
        <v/>
      </c>
      <c r="V886" s="93" t="str">
        <f t="shared" si="41"/>
        <v/>
      </c>
    </row>
    <row r="887" spans="4:22" s="93" customFormat="1">
      <c r="D887" s="93" t="str">
        <f t="shared" si="39"/>
        <v/>
      </c>
      <c r="S887" s="93" t="str">
        <f t="shared" si="40"/>
        <v/>
      </c>
      <c r="V887" s="93" t="str">
        <f t="shared" si="41"/>
        <v/>
      </c>
    </row>
    <row r="888" spans="4:22" s="93" customFormat="1">
      <c r="D888" s="93" t="str">
        <f t="shared" si="39"/>
        <v/>
      </c>
      <c r="S888" s="93" t="str">
        <f t="shared" si="40"/>
        <v/>
      </c>
      <c r="V888" s="93" t="str">
        <f t="shared" si="41"/>
        <v/>
      </c>
    </row>
    <row r="889" spans="4:22" s="93" customFormat="1">
      <c r="D889" s="93" t="str">
        <f t="shared" si="39"/>
        <v/>
      </c>
      <c r="S889" s="93" t="str">
        <f t="shared" si="40"/>
        <v/>
      </c>
      <c r="V889" s="93" t="str">
        <f t="shared" si="41"/>
        <v/>
      </c>
    </row>
    <row r="890" spans="4:22" s="93" customFormat="1">
      <c r="D890" s="93" t="str">
        <f t="shared" si="39"/>
        <v/>
      </c>
      <c r="S890" s="93" t="str">
        <f t="shared" si="40"/>
        <v/>
      </c>
      <c r="V890" s="93" t="str">
        <f t="shared" si="41"/>
        <v/>
      </c>
    </row>
    <row r="891" spans="4:22" s="93" customFormat="1">
      <c r="D891" s="93" t="str">
        <f t="shared" si="39"/>
        <v/>
      </c>
      <c r="S891" s="93" t="str">
        <f t="shared" si="40"/>
        <v/>
      </c>
      <c r="V891" s="93" t="str">
        <f t="shared" si="41"/>
        <v/>
      </c>
    </row>
    <row r="892" spans="4:22" s="93" customFormat="1">
      <c r="D892" s="93" t="str">
        <f t="shared" si="39"/>
        <v/>
      </c>
      <c r="S892" s="93" t="str">
        <f t="shared" si="40"/>
        <v/>
      </c>
      <c r="V892" s="93" t="str">
        <f t="shared" si="41"/>
        <v/>
      </c>
    </row>
    <row r="893" spans="4:22" s="93" customFormat="1">
      <c r="D893" s="93" t="str">
        <f t="shared" si="39"/>
        <v/>
      </c>
      <c r="S893" s="93" t="str">
        <f t="shared" si="40"/>
        <v/>
      </c>
      <c r="V893" s="93" t="str">
        <f t="shared" si="41"/>
        <v/>
      </c>
    </row>
    <row r="894" spans="4:22" s="93" customFormat="1">
      <c r="D894" s="93" t="str">
        <f t="shared" si="39"/>
        <v/>
      </c>
      <c r="S894" s="93" t="str">
        <f t="shared" si="40"/>
        <v/>
      </c>
      <c r="V894" s="93" t="str">
        <f t="shared" si="41"/>
        <v/>
      </c>
    </row>
    <row r="895" spans="4:22" s="93" customFormat="1">
      <c r="D895" s="93" t="str">
        <f t="shared" si="39"/>
        <v/>
      </c>
      <c r="S895" s="93" t="str">
        <f t="shared" si="40"/>
        <v/>
      </c>
      <c r="V895" s="93" t="str">
        <f t="shared" si="41"/>
        <v/>
      </c>
    </row>
    <row r="896" spans="4:22" s="93" customFormat="1">
      <c r="D896" s="93" t="str">
        <f t="shared" si="39"/>
        <v/>
      </c>
      <c r="S896" s="93" t="str">
        <f t="shared" si="40"/>
        <v/>
      </c>
      <c r="V896" s="93" t="str">
        <f t="shared" si="41"/>
        <v/>
      </c>
    </row>
    <row r="897" spans="4:22" s="93" customFormat="1">
      <c r="D897" s="93" t="str">
        <f t="shared" si="39"/>
        <v/>
      </c>
      <c r="S897" s="93" t="str">
        <f t="shared" si="40"/>
        <v/>
      </c>
      <c r="V897" s="93" t="str">
        <f t="shared" si="41"/>
        <v/>
      </c>
    </row>
    <row r="898" spans="4:22" s="93" customFormat="1">
      <c r="D898" s="93" t="str">
        <f t="shared" ref="D898:D961" si="42">IF(A898&lt;&gt;"","G/L Account","")</f>
        <v/>
      </c>
      <c r="S898" s="93" t="str">
        <f t="shared" ref="S898:S961" si="43">IF(A898&lt;&gt;"","AWARD","")</f>
        <v/>
      </c>
      <c r="V898" s="93" t="str">
        <f t="shared" ref="V898:V961" si="44">IF(A898&lt;&gt;"","G/L Account","")</f>
        <v/>
      </c>
    </row>
    <row r="899" spans="4:22" s="93" customFormat="1">
      <c r="D899" s="93" t="str">
        <f t="shared" si="42"/>
        <v/>
      </c>
      <c r="S899" s="93" t="str">
        <f t="shared" si="43"/>
        <v/>
      </c>
      <c r="V899" s="93" t="str">
        <f t="shared" si="44"/>
        <v/>
      </c>
    </row>
    <row r="900" spans="4:22" s="93" customFormat="1">
      <c r="D900" s="93" t="str">
        <f t="shared" si="42"/>
        <v/>
      </c>
      <c r="S900" s="93" t="str">
        <f t="shared" si="43"/>
        <v/>
      </c>
      <c r="V900" s="93" t="str">
        <f t="shared" si="44"/>
        <v/>
      </c>
    </row>
    <row r="901" spans="4:22" s="93" customFormat="1">
      <c r="D901" s="93" t="str">
        <f t="shared" si="42"/>
        <v/>
      </c>
      <c r="S901" s="93" t="str">
        <f t="shared" si="43"/>
        <v/>
      </c>
      <c r="V901" s="93" t="str">
        <f t="shared" si="44"/>
        <v/>
      </c>
    </row>
    <row r="902" spans="4:22" s="93" customFormat="1">
      <c r="D902" s="93" t="str">
        <f t="shared" si="42"/>
        <v/>
      </c>
      <c r="S902" s="93" t="str">
        <f t="shared" si="43"/>
        <v/>
      </c>
      <c r="V902" s="93" t="str">
        <f t="shared" si="44"/>
        <v/>
      </c>
    </row>
    <row r="903" spans="4:22" s="93" customFormat="1">
      <c r="D903" s="93" t="str">
        <f t="shared" si="42"/>
        <v/>
      </c>
      <c r="S903" s="93" t="str">
        <f t="shared" si="43"/>
        <v/>
      </c>
      <c r="V903" s="93" t="str">
        <f t="shared" si="44"/>
        <v/>
      </c>
    </row>
    <row r="904" spans="4:22" s="93" customFormat="1">
      <c r="D904" s="93" t="str">
        <f t="shared" si="42"/>
        <v/>
      </c>
      <c r="S904" s="93" t="str">
        <f t="shared" si="43"/>
        <v/>
      </c>
      <c r="V904" s="93" t="str">
        <f t="shared" si="44"/>
        <v/>
      </c>
    </row>
    <row r="905" spans="4:22" s="93" customFormat="1">
      <c r="D905" s="93" t="str">
        <f t="shared" si="42"/>
        <v/>
      </c>
      <c r="S905" s="93" t="str">
        <f t="shared" si="43"/>
        <v/>
      </c>
      <c r="V905" s="93" t="str">
        <f t="shared" si="44"/>
        <v/>
      </c>
    </row>
    <row r="906" spans="4:22" s="93" customFormat="1">
      <c r="D906" s="93" t="str">
        <f t="shared" si="42"/>
        <v/>
      </c>
      <c r="S906" s="93" t="str">
        <f t="shared" si="43"/>
        <v/>
      </c>
      <c r="V906" s="93" t="str">
        <f t="shared" si="44"/>
        <v/>
      </c>
    </row>
    <row r="907" spans="4:22" s="93" customFormat="1">
      <c r="D907" s="93" t="str">
        <f t="shared" si="42"/>
        <v/>
      </c>
      <c r="S907" s="93" t="str">
        <f t="shared" si="43"/>
        <v/>
      </c>
      <c r="V907" s="93" t="str">
        <f t="shared" si="44"/>
        <v/>
      </c>
    </row>
    <row r="908" spans="4:22" s="93" customFormat="1">
      <c r="D908" s="93" t="str">
        <f t="shared" si="42"/>
        <v/>
      </c>
      <c r="S908" s="93" t="str">
        <f t="shared" si="43"/>
        <v/>
      </c>
      <c r="V908" s="93" t="str">
        <f t="shared" si="44"/>
        <v/>
      </c>
    </row>
    <row r="909" spans="4:22" s="93" customFormat="1">
      <c r="D909" s="93" t="str">
        <f t="shared" si="42"/>
        <v/>
      </c>
      <c r="S909" s="93" t="str">
        <f t="shared" si="43"/>
        <v/>
      </c>
      <c r="V909" s="93" t="str">
        <f t="shared" si="44"/>
        <v/>
      </c>
    </row>
    <row r="910" spans="4:22" s="93" customFormat="1">
      <c r="D910" s="93" t="str">
        <f t="shared" si="42"/>
        <v/>
      </c>
      <c r="S910" s="93" t="str">
        <f t="shared" si="43"/>
        <v/>
      </c>
      <c r="V910" s="93" t="str">
        <f t="shared" si="44"/>
        <v/>
      </c>
    </row>
    <row r="911" spans="4:22" s="93" customFormat="1">
      <c r="D911" s="93" t="str">
        <f t="shared" si="42"/>
        <v/>
      </c>
      <c r="S911" s="93" t="str">
        <f t="shared" si="43"/>
        <v/>
      </c>
      <c r="V911" s="93" t="str">
        <f t="shared" si="44"/>
        <v/>
      </c>
    </row>
    <row r="912" spans="4:22" s="93" customFormat="1">
      <c r="D912" s="93" t="str">
        <f t="shared" si="42"/>
        <v/>
      </c>
      <c r="S912" s="93" t="str">
        <f t="shared" si="43"/>
        <v/>
      </c>
      <c r="V912" s="93" t="str">
        <f t="shared" si="44"/>
        <v/>
      </c>
    </row>
    <row r="913" spans="4:22" s="93" customFormat="1">
      <c r="D913" s="93" t="str">
        <f t="shared" si="42"/>
        <v/>
      </c>
      <c r="S913" s="93" t="str">
        <f t="shared" si="43"/>
        <v/>
      </c>
      <c r="V913" s="93" t="str">
        <f t="shared" si="44"/>
        <v/>
      </c>
    </row>
    <row r="914" spans="4:22" s="93" customFormat="1">
      <c r="D914" s="93" t="str">
        <f t="shared" si="42"/>
        <v/>
      </c>
      <c r="S914" s="93" t="str">
        <f t="shared" si="43"/>
        <v/>
      </c>
      <c r="V914" s="93" t="str">
        <f t="shared" si="44"/>
        <v/>
      </c>
    </row>
    <row r="915" spans="4:22" s="93" customFormat="1">
      <c r="D915" s="93" t="str">
        <f t="shared" si="42"/>
        <v/>
      </c>
      <c r="S915" s="93" t="str">
        <f t="shared" si="43"/>
        <v/>
      </c>
      <c r="V915" s="93" t="str">
        <f t="shared" si="44"/>
        <v/>
      </c>
    </row>
    <row r="916" spans="4:22" s="93" customFormat="1">
      <c r="D916" s="93" t="str">
        <f t="shared" si="42"/>
        <v/>
      </c>
      <c r="S916" s="93" t="str">
        <f t="shared" si="43"/>
        <v/>
      </c>
      <c r="V916" s="93" t="str">
        <f t="shared" si="44"/>
        <v/>
      </c>
    </row>
    <row r="917" spans="4:22" s="93" customFormat="1">
      <c r="D917" s="93" t="str">
        <f t="shared" si="42"/>
        <v/>
      </c>
      <c r="S917" s="93" t="str">
        <f t="shared" si="43"/>
        <v/>
      </c>
      <c r="V917" s="93" t="str">
        <f t="shared" si="44"/>
        <v/>
      </c>
    </row>
    <row r="918" spans="4:22" s="93" customFormat="1">
      <c r="D918" s="93" t="str">
        <f t="shared" si="42"/>
        <v/>
      </c>
      <c r="S918" s="93" t="str">
        <f t="shared" si="43"/>
        <v/>
      </c>
      <c r="V918" s="93" t="str">
        <f t="shared" si="44"/>
        <v/>
      </c>
    </row>
    <row r="919" spans="4:22" s="93" customFormat="1">
      <c r="D919" s="93" t="str">
        <f t="shared" si="42"/>
        <v/>
      </c>
      <c r="S919" s="93" t="str">
        <f t="shared" si="43"/>
        <v/>
      </c>
      <c r="V919" s="93" t="str">
        <f t="shared" si="44"/>
        <v/>
      </c>
    </row>
    <row r="920" spans="4:22" s="93" customFormat="1">
      <c r="D920" s="93" t="str">
        <f t="shared" si="42"/>
        <v/>
      </c>
      <c r="S920" s="93" t="str">
        <f t="shared" si="43"/>
        <v/>
      </c>
      <c r="V920" s="93" t="str">
        <f t="shared" si="44"/>
        <v/>
      </c>
    </row>
    <row r="921" spans="4:22" s="93" customFormat="1">
      <c r="D921" s="93" t="str">
        <f t="shared" si="42"/>
        <v/>
      </c>
      <c r="S921" s="93" t="str">
        <f t="shared" si="43"/>
        <v/>
      </c>
      <c r="V921" s="93" t="str">
        <f t="shared" si="44"/>
        <v/>
      </c>
    </row>
    <row r="922" spans="4:22" s="93" customFormat="1">
      <c r="D922" s="93" t="str">
        <f t="shared" si="42"/>
        <v/>
      </c>
      <c r="S922" s="93" t="str">
        <f t="shared" si="43"/>
        <v/>
      </c>
      <c r="V922" s="93" t="str">
        <f t="shared" si="44"/>
        <v/>
      </c>
    </row>
    <row r="923" spans="4:22" s="93" customFormat="1">
      <c r="D923" s="93" t="str">
        <f t="shared" si="42"/>
        <v/>
      </c>
      <c r="S923" s="93" t="str">
        <f t="shared" si="43"/>
        <v/>
      </c>
      <c r="V923" s="93" t="str">
        <f t="shared" si="44"/>
        <v/>
      </c>
    </row>
    <row r="924" spans="4:22" s="93" customFormat="1">
      <c r="D924" s="93" t="str">
        <f t="shared" si="42"/>
        <v/>
      </c>
      <c r="S924" s="93" t="str">
        <f t="shared" si="43"/>
        <v/>
      </c>
      <c r="V924" s="93" t="str">
        <f t="shared" si="44"/>
        <v/>
      </c>
    </row>
    <row r="925" spans="4:22" s="93" customFormat="1">
      <c r="D925" s="93" t="str">
        <f t="shared" si="42"/>
        <v/>
      </c>
      <c r="S925" s="93" t="str">
        <f t="shared" si="43"/>
        <v/>
      </c>
      <c r="V925" s="93" t="str">
        <f t="shared" si="44"/>
        <v/>
      </c>
    </row>
    <row r="926" spans="4:22" s="93" customFormat="1">
      <c r="D926" s="93" t="str">
        <f t="shared" si="42"/>
        <v/>
      </c>
      <c r="S926" s="93" t="str">
        <f t="shared" si="43"/>
        <v/>
      </c>
      <c r="V926" s="93" t="str">
        <f t="shared" si="44"/>
        <v/>
      </c>
    </row>
    <row r="927" spans="4:22" s="93" customFormat="1">
      <c r="D927" s="93" t="str">
        <f t="shared" si="42"/>
        <v/>
      </c>
      <c r="S927" s="93" t="str">
        <f t="shared" si="43"/>
        <v/>
      </c>
      <c r="V927" s="93" t="str">
        <f t="shared" si="44"/>
        <v/>
      </c>
    </row>
    <row r="928" spans="4:22" s="93" customFormat="1">
      <c r="D928" s="93" t="str">
        <f t="shared" si="42"/>
        <v/>
      </c>
      <c r="S928" s="93" t="str">
        <f t="shared" si="43"/>
        <v/>
      </c>
      <c r="V928" s="93" t="str">
        <f t="shared" si="44"/>
        <v/>
      </c>
    </row>
    <row r="929" spans="4:22" s="93" customFormat="1">
      <c r="D929" s="93" t="str">
        <f t="shared" si="42"/>
        <v/>
      </c>
      <c r="S929" s="93" t="str">
        <f t="shared" si="43"/>
        <v/>
      </c>
      <c r="V929" s="93" t="str">
        <f t="shared" si="44"/>
        <v/>
      </c>
    </row>
    <row r="930" spans="4:22" s="93" customFormat="1">
      <c r="D930" s="93" t="str">
        <f t="shared" si="42"/>
        <v/>
      </c>
      <c r="S930" s="93" t="str">
        <f t="shared" si="43"/>
        <v/>
      </c>
      <c r="V930" s="93" t="str">
        <f t="shared" si="44"/>
        <v/>
      </c>
    </row>
    <row r="931" spans="4:22" s="93" customFormat="1">
      <c r="D931" s="93" t="str">
        <f t="shared" si="42"/>
        <v/>
      </c>
      <c r="S931" s="93" t="str">
        <f t="shared" si="43"/>
        <v/>
      </c>
      <c r="V931" s="93" t="str">
        <f t="shared" si="44"/>
        <v/>
      </c>
    </row>
    <row r="932" spans="4:22" s="93" customFormat="1">
      <c r="D932" s="93" t="str">
        <f t="shared" si="42"/>
        <v/>
      </c>
      <c r="S932" s="93" t="str">
        <f t="shared" si="43"/>
        <v/>
      </c>
      <c r="V932" s="93" t="str">
        <f t="shared" si="44"/>
        <v/>
      </c>
    </row>
    <row r="933" spans="4:22" s="93" customFormat="1">
      <c r="D933" s="93" t="str">
        <f t="shared" si="42"/>
        <v/>
      </c>
      <c r="S933" s="93" t="str">
        <f t="shared" si="43"/>
        <v/>
      </c>
      <c r="V933" s="93" t="str">
        <f t="shared" si="44"/>
        <v/>
      </c>
    </row>
    <row r="934" spans="4:22" s="93" customFormat="1">
      <c r="D934" s="93" t="str">
        <f t="shared" si="42"/>
        <v/>
      </c>
      <c r="S934" s="93" t="str">
        <f t="shared" si="43"/>
        <v/>
      </c>
      <c r="V934" s="93" t="str">
        <f t="shared" si="44"/>
        <v/>
      </c>
    </row>
    <row r="935" spans="4:22" s="93" customFormat="1">
      <c r="D935" s="93" t="str">
        <f t="shared" si="42"/>
        <v/>
      </c>
      <c r="S935" s="93" t="str">
        <f t="shared" si="43"/>
        <v/>
      </c>
      <c r="V935" s="93" t="str">
        <f t="shared" si="44"/>
        <v/>
      </c>
    </row>
    <row r="936" spans="4:22" s="93" customFormat="1">
      <c r="D936" s="93" t="str">
        <f t="shared" si="42"/>
        <v/>
      </c>
      <c r="S936" s="93" t="str">
        <f t="shared" si="43"/>
        <v/>
      </c>
      <c r="V936" s="93" t="str">
        <f t="shared" si="44"/>
        <v/>
      </c>
    </row>
    <row r="937" spans="4:22" s="93" customFormat="1">
      <c r="D937" s="93" t="str">
        <f t="shared" si="42"/>
        <v/>
      </c>
      <c r="S937" s="93" t="str">
        <f t="shared" si="43"/>
        <v/>
      </c>
      <c r="V937" s="93" t="str">
        <f t="shared" si="44"/>
        <v/>
      </c>
    </row>
    <row r="938" spans="4:22" s="93" customFormat="1">
      <c r="D938" s="93" t="str">
        <f t="shared" si="42"/>
        <v/>
      </c>
      <c r="S938" s="93" t="str">
        <f t="shared" si="43"/>
        <v/>
      </c>
      <c r="V938" s="93" t="str">
        <f t="shared" si="44"/>
        <v/>
      </c>
    </row>
    <row r="939" spans="4:22" s="93" customFormat="1">
      <c r="D939" s="93" t="str">
        <f t="shared" si="42"/>
        <v/>
      </c>
      <c r="S939" s="93" t="str">
        <f t="shared" si="43"/>
        <v/>
      </c>
      <c r="V939" s="93" t="str">
        <f t="shared" si="44"/>
        <v/>
      </c>
    </row>
    <row r="940" spans="4:22" s="93" customFormat="1">
      <c r="D940" s="93" t="str">
        <f t="shared" si="42"/>
        <v/>
      </c>
      <c r="S940" s="93" t="str">
        <f t="shared" si="43"/>
        <v/>
      </c>
      <c r="V940" s="93" t="str">
        <f t="shared" si="44"/>
        <v/>
      </c>
    </row>
    <row r="941" spans="4:22" s="93" customFormat="1">
      <c r="D941" s="93" t="str">
        <f t="shared" si="42"/>
        <v/>
      </c>
      <c r="S941" s="93" t="str">
        <f t="shared" si="43"/>
        <v/>
      </c>
      <c r="V941" s="93" t="str">
        <f t="shared" si="44"/>
        <v/>
      </c>
    </row>
    <row r="942" spans="4:22" s="93" customFormat="1">
      <c r="D942" s="93" t="str">
        <f t="shared" si="42"/>
        <v/>
      </c>
      <c r="S942" s="93" t="str">
        <f t="shared" si="43"/>
        <v/>
      </c>
      <c r="V942" s="93" t="str">
        <f t="shared" si="44"/>
        <v/>
      </c>
    </row>
    <row r="943" spans="4:22" s="93" customFormat="1">
      <c r="D943" s="93" t="str">
        <f t="shared" si="42"/>
        <v/>
      </c>
      <c r="S943" s="93" t="str">
        <f t="shared" si="43"/>
        <v/>
      </c>
      <c r="V943" s="93" t="str">
        <f t="shared" si="44"/>
        <v/>
      </c>
    </row>
    <row r="944" spans="4:22" s="93" customFormat="1">
      <c r="D944" s="93" t="str">
        <f t="shared" si="42"/>
        <v/>
      </c>
      <c r="S944" s="93" t="str">
        <f t="shared" si="43"/>
        <v/>
      </c>
      <c r="V944" s="93" t="str">
        <f t="shared" si="44"/>
        <v/>
      </c>
    </row>
    <row r="945" spans="4:22" s="93" customFormat="1">
      <c r="D945" s="93" t="str">
        <f t="shared" si="42"/>
        <v/>
      </c>
      <c r="S945" s="93" t="str">
        <f t="shared" si="43"/>
        <v/>
      </c>
      <c r="V945" s="93" t="str">
        <f t="shared" si="44"/>
        <v/>
      </c>
    </row>
    <row r="946" spans="4:22" s="93" customFormat="1">
      <c r="D946" s="93" t="str">
        <f t="shared" si="42"/>
        <v/>
      </c>
      <c r="S946" s="93" t="str">
        <f t="shared" si="43"/>
        <v/>
      </c>
      <c r="V946" s="93" t="str">
        <f t="shared" si="44"/>
        <v/>
      </c>
    </row>
    <row r="947" spans="4:22" s="93" customFormat="1">
      <c r="D947" s="93" t="str">
        <f t="shared" si="42"/>
        <v/>
      </c>
      <c r="S947" s="93" t="str">
        <f t="shared" si="43"/>
        <v/>
      </c>
      <c r="V947" s="93" t="str">
        <f t="shared" si="44"/>
        <v/>
      </c>
    </row>
    <row r="948" spans="4:22" s="93" customFormat="1">
      <c r="D948" s="93" t="str">
        <f t="shared" si="42"/>
        <v/>
      </c>
      <c r="S948" s="93" t="str">
        <f t="shared" si="43"/>
        <v/>
      </c>
      <c r="V948" s="93" t="str">
        <f t="shared" si="44"/>
        <v/>
      </c>
    </row>
    <row r="949" spans="4:22" s="93" customFormat="1">
      <c r="D949" s="93" t="str">
        <f t="shared" si="42"/>
        <v/>
      </c>
      <c r="S949" s="93" t="str">
        <f t="shared" si="43"/>
        <v/>
      </c>
      <c r="V949" s="93" t="str">
        <f t="shared" si="44"/>
        <v/>
      </c>
    </row>
    <row r="950" spans="4:22" s="93" customFormat="1">
      <c r="D950" s="93" t="str">
        <f t="shared" si="42"/>
        <v/>
      </c>
      <c r="S950" s="93" t="str">
        <f t="shared" si="43"/>
        <v/>
      </c>
      <c r="V950" s="93" t="str">
        <f t="shared" si="44"/>
        <v/>
      </c>
    </row>
    <row r="951" spans="4:22" s="93" customFormat="1">
      <c r="D951" s="93" t="str">
        <f t="shared" si="42"/>
        <v/>
      </c>
      <c r="S951" s="93" t="str">
        <f t="shared" si="43"/>
        <v/>
      </c>
      <c r="V951" s="93" t="str">
        <f t="shared" si="44"/>
        <v/>
      </c>
    </row>
    <row r="952" spans="4:22" s="93" customFormat="1">
      <c r="D952" s="93" t="str">
        <f t="shared" si="42"/>
        <v/>
      </c>
      <c r="S952" s="93" t="str">
        <f t="shared" si="43"/>
        <v/>
      </c>
      <c r="V952" s="93" t="str">
        <f t="shared" si="44"/>
        <v/>
      </c>
    </row>
    <row r="953" spans="4:22" s="93" customFormat="1">
      <c r="D953" s="93" t="str">
        <f t="shared" si="42"/>
        <v/>
      </c>
      <c r="S953" s="93" t="str">
        <f t="shared" si="43"/>
        <v/>
      </c>
      <c r="V953" s="93" t="str">
        <f t="shared" si="44"/>
        <v/>
      </c>
    </row>
    <row r="954" spans="4:22" s="93" customFormat="1">
      <c r="D954" s="93" t="str">
        <f t="shared" si="42"/>
        <v/>
      </c>
      <c r="S954" s="93" t="str">
        <f t="shared" si="43"/>
        <v/>
      </c>
      <c r="V954" s="93" t="str">
        <f t="shared" si="44"/>
        <v/>
      </c>
    </row>
    <row r="955" spans="4:22" s="93" customFormat="1">
      <c r="D955" s="93" t="str">
        <f t="shared" si="42"/>
        <v/>
      </c>
      <c r="S955" s="93" t="str">
        <f t="shared" si="43"/>
        <v/>
      </c>
      <c r="V955" s="93" t="str">
        <f t="shared" si="44"/>
        <v/>
      </c>
    </row>
    <row r="956" spans="4:22" s="93" customFormat="1">
      <c r="D956" s="93" t="str">
        <f t="shared" si="42"/>
        <v/>
      </c>
      <c r="S956" s="93" t="str">
        <f t="shared" si="43"/>
        <v/>
      </c>
      <c r="V956" s="93" t="str">
        <f t="shared" si="44"/>
        <v/>
      </c>
    </row>
    <row r="957" spans="4:22" s="93" customFormat="1">
      <c r="D957" s="93" t="str">
        <f t="shared" si="42"/>
        <v/>
      </c>
      <c r="S957" s="93" t="str">
        <f t="shared" si="43"/>
        <v/>
      </c>
      <c r="V957" s="93" t="str">
        <f t="shared" si="44"/>
        <v/>
      </c>
    </row>
    <row r="958" spans="4:22" s="93" customFormat="1">
      <c r="D958" s="93" t="str">
        <f t="shared" si="42"/>
        <v/>
      </c>
      <c r="S958" s="93" t="str">
        <f t="shared" si="43"/>
        <v/>
      </c>
      <c r="V958" s="93" t="str">
        <f t="shared" si="44"/>
        <v/>
      </c>
    </row>
    <row r="959" spans="4:22" s="93" customFormat="1">
      <c r="D959" s="93" t="str">
        <f t="shared" si="42"/>
        <v/>
      </c>
      <c r="S959" s="93" t="str">
        <f t="shared" si="43"/>
        <v/>
      </c>
      <c r="V959" s="93" t="str">
        <f t="shared" si="44"/>
        <v/>
      </c>
    </row>
    <row r="960" spans="4:22" s="93" customFormat="1">
      <c r="D960" s="93" t="str">
        <f t="shared" si="42"/>
        <v/>
      </c>
      <c r="S960" s="93" t="str">
        <f t="shared" si="43"/>
        <v/>
      </c>
      <c r="V960" s="93" t="str">
        <f t="shared" si="44"/>
        <v/>
      </c>
    </row>
    <row r="961" spans="4:22" s="93" customFormat="1">
      <c r="D961" s="93" t="str">
        <f t="shared" si="42"/>
        <v/>
      </c>
      <c r="S961" s="93" t="str">
        <f t="shared" si="43"/>
        <v/>
      </c>
      <c r="V961" s="93" t="str">
        <f t="shared" si="44"/>
        <v/>
      </c>
    </row>
    <row r="962" spans="4:22" s="93" customFormat="1">
      <c r="D962" s="93" t="str">
        <f t="shared" ref="D962:D1000" si="45">IF(A962&lt;&gt;"","G/L Account","")</f>
        <v/>
      </c>
      <c r="S962" s="93" t="str">
        <f t="shared" ref="S962:S1000" si="46">IF(A962&lt;&gt;"","AWARD","")</f>
        <v/>
      </c>
      <c r="V962" s="93" t="str">
        <f t="shared" ref="V962:V1000" si="47">IF(A962&lt;&gt;"","G/L Account","")</f>
        <v/>
      </c>
    </row>
    <row r="963" spans="4:22" s="93" customFormat="1">
      <c r="D963" s="93" t="str">
        <f t="shared" si="45"/>
        <v/>
      </c>
      <c r="S963" s="93" t="str">
        <f t="shared" si="46"/>
        <v/>
      </c>
      <c r="V963" s="93" t="str">
        <f t="shared" si="47"/>
        <v/>
      </c>
    </row>
    <row r="964" spans="4:22" s="93" customFormat="1">
      <c r="D964" s="93" t="str">
        <f t="shared" si="45"/>
        <v/>
      </c>
      <c r="S964" s="93" t="str">
        <f t="shared" si="46"/>
        <v/>
      </c>
      <c r="V964" s="93" t="str">
        <f t="shared" si="47"/>
        <v/>
      </c>
    </row>
    <row r="965" spans="4:22" s="93" customFormat="1">
      <c r="D965" s="93" t="str">
        <f t="shared" si="45"/>
        <v/>
      </c>
      <c r="S965" s="93" t="str">
        <f t="shared" si="46"/>
        <v/>
      </c>
      <c r="V965" s="93" t="str">
        <f t="shared" si="47"/>
        <v/>
      </c>
    </row>
    <row r="966" spans="4:22" s="93" customFormat="1">
      <c r="D966" s="93" t="str">
        <f t="shared" si="45"/>
        <v/>
      </c>
      <c r="S966" s="93" t="str">
        <f t="shared" si="46"/>
        <v/>
      </c>
      <c r="V966" s="93" t="str">
        <f t="shared" si="47"/>
        <v/>
      </c>
    </row>
    <row r="967" spans="4:22" s="93" customFormat="1">
      <c r="D967" s="93" t="str">
        <f t="shared" si="45"/>
        <v/>
      </c>
      <c r="S967" s="93" t="str">
        <f t="shared" si="46"/>
        <v/>
      </c>
      <c r="V967" s="93" t="str">
        <f t="shared" si="47"/>
        <v/>
      </c>
    </row>
    <row r="968" spans="4:22" s="93" customFormat="1">
      <c r="D968" s="93" t="str">
        <f t="shared" si="45"/>
        <v/>
      </c>
      <c r="S968" s="93" t="str">
        <f t="shared" si="46"/>
        <v/>
      </c>
      <c r="V968" s="93" t="str">
        <f t="shared" si="47"/>
        <v/>
      </c>
    </row>
    <row r="969" spans="4:22" s="93" customFormat="1">
      <c r="D969" s="93" t="str">
        <f t="shared" si="45"/>
        <v/>
      </c>
      <c r="S969" s="93" t="str">
        <f t="shared" si="46"/>
        <v/>
      </c>
      <c r="V969" s="93" t="str">
        <f t="shared" si="47"/>
        <v/>
      </c>
    </row>
    <row r="970" spans="4:22" s="93" customFormat="1">
      <c r="D970" s="93" t="str">
        <f t="shared" si="45"/>
        <v/>
      </c>
      <c r="S970" s="93" t="str">
        <f t="shared" si="46"/>
        <v/>
      </c>
      <c r="V970" s="93" t="str">
        <f t="shared" si="47"/>
        <v/>
      </c>
    </row>
    <row r="971" spans="4:22" s="93" customFormat="1">
      <c r="D971" s="93" t="str">
        <f t="shared" si="45"/>
        <v/>
      </c>
      <c r="S971" s="93" t="str">
        <f t="shared" si="46"/>
        <v/>
      </c>
      <c r="V971" s="93" t="str">
        <f t="shared" si="47"/>
        <v/>
      </c>
    </row>
    <row r="972" spans="4:22" s="93" customFormat="1">
      <c r="D972" s="93" t="str">
        <f t="shared" si="45"/>
        <v/>
      </c>
      <c r="S972" s="93" t="str">
        <f t="shared" si="46"/>
        <v/>
      </c>
      <c r="V972" s="93" t="str">
        <f t="shared" si="47"/>
        <v/>
      </c>
    </row>
    <row r="973" spans="4:22" s="93" customFormat="1">
      <c r="D973" s="93" t="str">
        <f t="shared" si="45"/>
        <v/>
      </c>
      <c r="S973" s="93" t="str">
        <f t="shared" si="46"/>
        <v/>
      </c>
      <c r="V973" s="93" t="str">
        <f t="shared" si="47"/>
        <v/>
      </c>
    </row>
    <row r="974" spans="4:22" s="93" customFormat="1">
      <c r="D974" s="93" t="str">
        <f t="shared" si="45"/>
        <v/>
      </c>
      <c r="S974" s="93" t="str">
        <f t="shared" si="46"/>
        <v/>
      </c>
      <c r="V974" s="93" t="str">
        <f t="shared" si="47"/>
        <v/>
      </c>
    </row>
    <row r="975" spans="4:22" s="93" customFormat="1">
      <c r="D975" s="93" t="str">
        <f t="shared" si="45"/>
        <v/>
      </c>
      <c r="S975" s="93" t="str">
        <f t="shared" si="46"/>
        <v/>
      </c>
      <c r="V975" s="93" t="str">
        <f t="shared" si="47"/>
        <v/>
      </c>
    </row>
    <row r="976" spans="4:22" s="93" customFormat="1">
      <c r="D976" s="93" t="str">
        <f t="shared" si="45"/>
        <v/>
      </c>
      <c r="S976" s="93" t="str">
        <f t="shared" si="46"/>
        <v/>
      </c>
      <c r="V976" s="93" t="str">
        <f t="shared" si="47"/>
        <v/>
      </c>
    </row>
    <row r="977" spans="4:22" s="93" customFormat="1">
      <c r="D977" s="93" t="str">
        <f t="shared" si="45"/>
        <v/>
      </c>
      <c r="S977" s="93" t="str">
        <f t="shared" si="46"/>
        <v/>
      </c>
      <c r="V977" s="93" t="str">
        <f t="shared" si="47"/>
        <v/>
      </c>
    </row>
    <row r="978" spans="4:22" s="93" customFormat="1">
      <c r="D978" s="93" t="str">
        <f t="shared" si="45"/>
        <v/>
      </c>
      <c r="S978" s="93" t="str">
        <f t="shared" si="46"/>
        <v/>
      </c>
      <c r="V978" s="93" t="str">
        <f t="shared" si="47"/>
        <v/>
      </c>
    </row>
    <row r="979" spans="4:22">
      <c r="D979" s="94" t="str">
        <f t="shared" si="45"/>
        <v/>
      </c>
      <c r="S979" s="93" t="str">
        <f t="shared" si="46"/>
        <v/>
      </c>
      <c r="V979" s="94" t="str">
        <f t="shared" si="47"/>
        <v/>
      </c>
    </row>
    <row r="980" spans="4:22">
      <c r="D980" s="94" t="str">
        <f t="shared" si="45"/>
        <v/>
      </c>
      <c r="S980" s="93" t="str">
        <f t="shared" si="46"/>
        <v/>
      </c>
      <c r="V980" s="94" t="str">
        <f t="shared" si="47"/>
        <v/>
      </c>
    </row>
    <row r="981" spans="4:22">
      <c r="D981" s="94" t="str">
        <f t="shared" si="45"/>
        <v/>
      </c>
      <c r="S981" s="93" t="str">
        <f t="shared" si="46"/>
        <v/>
      </c>
      <c r="V981" s="94" t="str">
        <f t="shared" si="47"/>
        <v/>
      </c>
    </row>
    <row r="982" spans="4:22">
      <c r="D982" s="94" t="str">
        <f t="shared" si="45"/>
        <v/>
      </c>
      <c r="S982" s="93" t="str">
        <f t="shared" si="46"/>
        <v/>
      </c>
      <c r="V982" s="94" t="str">
        <f t="shared" si="47"/>
        <v/>
      </c>
    </row>
    <row r="983" spans="4:22">
      <c r="D983" s="94" t="str">
        <f t="shared" si="45"/>
        <v/>
      </c>
      <c r="S983" s="93" t="str">
        <f t="shared" si="46"/>
        <v/>
      </c>
      <c r="V983" s="94" t="str">
        <f t="shared" si="47"/>
        <v/>
      </c>
    </row>
    <row r="984" spans="4:22">
      <c r="D984" s="94" t="str">
        <f t="shared" si="45"/>
        <v/>
      </c>
      <c r="S984" s="93" t="str">
        <f t="shared" si="46"/>
        <v/>
      </c>
      <c r="V984" s="94" t="str">
        <f t="shared" si="47"/>
        <v/>
      </c>
    </row>
    <row r="985" spans="4:22">
      <c r="D985" s="94" t="str">
        <f t="shared" si="45"/>
        <v/>
      </c>
      <c r="S985" s="93" t="str">
        <f t="shared" si="46"/>
        <v/>
      </c>
      <c r="V985" s="94" t="str">
        <f t="shared" si="47"/>
        <v/>
      </c>
    </row>
    <row r="986" spans="4:22">
      <c r="D986" s="94" t="str">
        <f t="shared" si="45"/>
        <v/>
      </c>
      <c r="S986" s="93" t="str">
        <f t="shared" si="46"/>
        <v/>
      </c>
      <c r="V986" s="94" t="str">
        <f t="shared" si="47"/>
        <v/>
      </c>
    </row>
    <row r="987" spans="4:22">
      <c r="D987" s="94" t="str">
        <f t="shared" si="45"/>
        <v/>
      </c>
      <c r="S987" s="93" t="str">
        <f t="shared" si="46"/>
        <v/>
      </c>
      <c r="V987" s="94" t="str">
        <f t="shared" si="47"/>
        <v/>
      </c>
    </row>
    <row r="988" spans="4:22">
      <c r="D988" s="94" t="str">
        <f t="shared" si="45"/>
        <v/>
      </c>
      <c r="S988" s="93" t="str">
        <f t="shared" si="46"/>
        <v/>
      </c>
      <c r="V988" s="94" t="str">
        <f t="shared" si="47"/>
        <v/>
      </c>
    </row>
    <row r="989" spans="4:22">
      <c r="D989" s="94" t="str">
        <f t="shared" si="45"/>
        <v/>
      </c>
      <c r="S989" s="93" t="str">
        <f t="shared" si="46"/>
        <v/>
      </c>
      <c r="V989" s="94" t="str">
        <f t="shared" si="47"/>
        <v/>
      </c>
    </row>
    <row r="990" spans="4:22">
      <c r="D990" s="94" t="str">
        <f t="shared" si="45"/>
        <v/>
      </c>
      <c r="S990" s="93" t="str">
        <f t="shared" si="46"/>
        <v/>
      </c>
      <c r="V990" s="94" t="str">
        <f t="shared" si="47"/>
        <v/>
      </c>
    </row>
    <row r="991" spans="4:22">
      <c r="D991" s="94" t="str">
        <f t="shared" si="45"/>
        <v/>
      </c>
      <c r="S991" s="93" t="str">
        <f t="shared" si="46"/>
        <v/>
      </c>
      <c r="V991" s="94" t="str">
        <f t="shared" si="47"/>
        <v/>
      </c>
    </row>
    <row r="992" spans="4:22">
      <c r="D992" s="94" t="str">
        <f t="shared" si="45"/>
        <v/>
      </c>
      <c r="S992" s="93" t="str">
        <f t="shared" si="46"/>
        <v/>
      </c>
      <c r="V992" s="94" t="str">
        <f t="shared" si="47"/>
        <v/>
      </c>
    </row>
    <row r="993" spans="4:22">
      <c r="D993" s="94" t="str">
        <f t="shared" si="45"/>
        <v/>
      </c>
      <c r="S993" s="93" t="str">
        <f t="shared" si="46"/>
        <v/>
      </c>
      <c r="V993" s="94" t="str">
        <f t="shared" si="47"/>
        <v/>
      </c>
    </row>
    <row r="994" spans="4:22">
      <c r="D994" s="94" t="str">
        <f t="shared" si="45"/>
        <v/>
      </c>
      <c r="S994" s="93" t="str">
        <f t="shared" si="46"/>
        <v/>
      </c>
      <c r="V994" s="94" t="str">
        <f t="shared" si="47"/>
        <v/>
      </c>
    </row>
    <row r="995" spans="4:22">
      <c r="D995" s="94" t="str">
        <f t="shared" si="45"/>
        <v/>
      </c>
      <c r="S995" s="93" t="str">
        <f t="shared" si="46"/>
        <v/>
      </c>
      <c r="V995" s="94" t="str">
        <f t="shared" si="47"/>
        <v/>
      </c>
    </row>
    <row r="996" spans="4:22">
      <c r="D996" s="94" t="str">
        <f t="shared" si="45"/>
        <v/>
      </c>
      <c r="S996" s="93" t="str">
        <f t="shared" si="46"/>
        <v/>
      </c>
      <c r="V996" s="94" t="str">
        <f t="shared" si="47"/>
        <v/>
      </c>
    </row>
    <row r="997" spans="4:22">
      <c r="D997" s="94" t="str">
        <f t="shared" si="45"/>
        <v/>
      </c>
      <c r="S997" s="93" t="str">
        <f t="shared" si="46"/>
        <v/>
      </c>
      <c r="V997" s="94" t="str">
        <f t="shared" si="47"/>
        <v/>
      </c>
    </row>
    <row r="998" spans="4:22">
      <c r="D998" s="94" t="str">
        <f t="shared" si="45"/>
        <v/>
      </c>
      <c r="S998" s="93" t="str">
        <f t="shared" si="46"/>
        <v/>
      </c>
      <c r="V998" s="94" t="str">
        <f t="shared" si="47"/>
        <v/>
      </c>
    </row>
    <row r="999" spans="4:22">
      <c r="D999" s="94" t="str">
        <f t="shared" si="45"/>
        <v/>
      </c>
      <c r="S999" s="93" t="str">
        <f t="shared" si="46"/>
        <v/>
      </c>
      <c r="V999" s="94" t="str">
        <f t="shared" si="47"/>
        <v/>
      </c>
    </row>
    <row r="1000" spans="4:22">
      <c r="D1000" s="94" t="str">
        <f t="shared" si="45"/>
        <v/>
      </c>
      <c r="S1000" s="93" t="str">
        <f t="shared" si="46"/>
        <v/>
      </c>
      <c r="V1000" s="94" t="str">
        <f t="shared" si="47"/>
        <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W541"/>
  <sheetViews>
    <sheetView topLeftCell="A192" zoomScale="80" zoomScaleNormal="80" workbookViewId="0">
      <selection activeCell="A192" sqref="A192"/>
    </sheetView>
  </sheetViews>
  <sheetFormatPr defaultColWidth="8.5546875" defaultRowHeight="13.8"/>
  <cols>
    <col min="1" max="1" width="30.44140625" style="105" customWidth="1"/>
    <col min="2" max="7" width="30.5546875" style="102" customWidth="1"/>
    <col min="8" max="8" width="10.77734375" style="102" customWidth="1"/>
    <col min="9" max="9" width="30.5546875" style="102" customWidth="1"/>
    <col min="10" max="10" width="10.21875" style="102" customWidth="1"/>
    <col min="11" max="11" width="31.21875" style="102" customWidth="1"/>
    <col min="12" max="12" width="29.77734375" style="102" customWidth="1"/>
    <col min="13" max="13" width="8.5546875" style="102" customWidth="1"/>
    <col min="14" max="16384" width="8.5546875" style="102"/>
  </cols>
  <sheetData>
    <row r="1" spans="1:3" ht="20.100000000000001" hidden="1" customHeight="1">
      <c r="A1" s="100" t="s">
        <v>312</v>
      </c>
      <c r="B1" s="100" t="s">
        <v>313</v>
      </c>
      <c r="C1" s="101" t="s">
        <v>314</v>
      </c>
    </row>
    <row r="2" spans="1:3" ht="14.1" hidden="1" customHeight="1">
      <c r="A2" s="103" t="s">
        <v>315</v>
      </c>
      <c r="B2" s="104"/>
      <c r="C2" s="105"/>
    </row>
    <row r="3" spans="1:3" ht="14.1" hidden="1" customHeight="1">
      <c r="A3" s="103" t="s">
        <v>316</v>
      </c>
      <c r="B3" s="104"/>
      <c r="C3" s="105"/>
    </row>
    <row r="4" spans="1:3" ht="14.1" hidden="1" customHeight="1">
      <c r="A4" s="106" t="s">
        <v>317</v>
      </c>
      <c r="B4" s="107">
        <v>5310</v>
      </c>
      <c r="C4" s="105" t="e">
        <f ca="1">SOMMEN.ALS('Budget JE'!E:E,'GL Specs'!B4,'Budget JE'!R:R)</f>
        <v>#NAME?</v>
      </c>
    </row>
    <row r="5" spans="1:3" ht="14.1" hidden="1" customHeight="1">
      <c r="A5" s="106" t="s">
        <v>318</v>
      </c>
      <c r="B5" s="107">
        <v>5330</v>
      </c>
      <c r="C5" s="105" t="e">
        <f ca="1">SOMMEN.ALS('Budget JE'!E:E,'GL Specs'!B5,'Budget JE'!R:R)</f>
        <v>#NAME?</v>
      </c>
    </row>
    <row r="6" spans="1:3" ht="14.1" hidden="1" customHeight="1">
      <c r="A6" s="102"/>
      <c r="B6" s="107"/>
      <c r="C6" s="105"/>
    </row>
    <row r="7" spans="1:3" ht="26.1" hidden="1" customHeight="1">
      <c r="A7" s="108" t="str">
        <f>"Subtotaal voor "&amp;A3</f>
        <v>Subtotaal voor Internationaal Personeel</v>
      </c>
      <c r="B7" s="107"/>
      <c r="C7" s="105" t="e">
        <f ca="1">SUM(C4:C5)</f>
        <v>#NAME?</v>
      </c>
    </row>
    <row r="8" spans="1:3" ht="14.1" hidden="1" customHeight="1">
      <c r="A8" s="102"/>
      <c r="B8" s="107"/>
      <c r="C8" s="105"/>
    </row>
    <row r="9" spans="1:3" ht="14.1" hidden="1" customHeight="1">
      <c r="A9" s="103" t="s">
        <v>319</v>
      </c>
      <c r="B9" s="107"/>
      <c r="C9" s="105"/>
    </row>
    <row r="10" spans="1:3" ht="14.1" hidden="1" customHeight="1">
      <c r="A10" s="106" t="s">
        <v>320</v>
      </c>
      <c r="B10" s="107">
        <v>5110</v>
      </c>
      <c r="C10" s="105" t="e">
        <f ca="1">SOMMEN.ALS('Budget JE'!E:E,'GL Specs'!B10,'Budget JE'!R:R)</f>
        <v>#NAME?</v>
      </c>
    </row>
    <row r="11" spans="1:3" ht="14.1" hidden="1" customHeight="1">
      <c r="A11" s="102"/>
      <c r="B11" s="107"/>
      <c r="C11" s="105"/>
    </row>
    <row r="12" spans="1:3" ht="14.1" hidden="1" customHeight="1">
      <c r="A12" s="108" t="str">
        <f>"Subtotaal voor "&amp;A9</f>
        <v>Subtotaal voor Nationaal Personeel</v>
      </c>
      <c r="B12" s="107"/>
      <c r="C12" s="105" t="e">
        <f ca="1">C10</f>
        <v>#NAME?</v>
      </c>
    </row>
    <row r="13" spans="1:3" ht="14.1" hidden="1" customHeight="1">
      <c r="A13" s="102"/>
      <c r="B13" s="107"/>
      <c r="C13" s="105"/>
    </row>
    <row r="14" spans="1:3" ht="14.1" hidden="1" customHeight="1">
      <c r="A14" s="108" t="s">
        <v>321</v>
      </c>
      <c r="B14" s="107"/>
      <c r="C14" s="109" t="e">
        <f ca="1">SUM(C12,C7)</f>
        <v>#NAME?</v>
      </c>
    </row>
    <row r="15" spans="1:3" ht="14.1" hidden="1" customHeight="1">
      <c r="A15" s="102"/>
      <c r="B15" s="107"/>
      <c r="C15" s="105"/>
    </row>
    <row r="16" spans="1:3" ht="14.1" hidden="1" customHeight="1">
      <c r="A16" s="103" t="s">
        <v>322</v>
      </c>
      <c r="B16" s="107"/>
      <c r="C16" s="105"/>
    </row>
    <row r="17" spans="1:3" ht="14.1" hidden="1" customHeight="1">
      <c r="A17" s="106" t="s">
        <v>323</v>
      </c>
      <c r="B17" s="107">
        <v>5210</v>
      </c>
      <c r="C17" s="105" t="e">
        <f ca="1">SOMMEN.ALS('Budget JE'!E:E,'GL Specs'!B17,'Budget JE'!R:R)</f>
        <v>#NAME?</v>
      </c>
    </row>
    <row r="18" spans="1:3" ht="14.1" hidden="1" customHeight="1">
      <c r="A18" s="106" t="s">
        <v>324</v>
      </c>
      <c r="B18" s="107">
        <v>5220</v>
      </c>
      <c r="C18" s="105" t="e">
        <f ca="1">SOMMEN.ALS('Budget JE'!E:E,'GL Specs'!B18,'Budget JE'!R:R)</f>
        <v>#NAME?</v>
      </c>
    </row>
    <row r="19" spans="1:3" ht="14.1" hidden="1" customHeight="1">
      <c r="A19" s="106" t="s">
        <v>325</v>
      </c>
      <c r="B19" s="107">
        <v>5410</v>
      </c>
      <c r="C19" s="105" t="e">
        <f ca="1">SOMMEN.ALS('Budget JE'!E:E,'GL Specs'!B19,'Budget JE'!R:R)</f>
        <v>#NAME?</v>
      </c>
    </row>
    <row r="20" spans="1:3" ht="14.1" hidden="1" customHeight="1">
      <c r="A20" s="106" t="s">
        <v>326</v>
      </c>
      <c r="B20" s="107">
        <v>5430</v>
      </c>
      <c r="C20" s="105" t="e">
        <f ca="1">SOMMEN.ALS('Budget JE'!E:E,'GL Specs'!B20,'Budget JE'!R:R)</f>
        <v>#NAME?</v>
      </c>
    </row>
    <row r="21" spans="1:3" ht="14.1" hidden="1" customHeight="1">
      <c r="A21" s="106" t="s">
        <v>327</v>
      </c>
      <c r="B21" s="107">
        <v>5441</v>
      </c>
      <c r="C21" s="105" t="e">
        <f ca="1">SOMMEN.ALS('Budget JE'!E:E,'GL Specs'!B21,'Budget JE'!R:R)</f>
        <v>#NAME?</v>
      </c>
    </row>
    <row r="22" spans="1:3" ht="14.1" hidden="1" customHeight="1">
      <c r="A22" s="106" t="s">
        <v>328</v>
      </c>
      <c r="B22" s="107">
        <v>5442</v>
      </c>
      <c r="C22" s="105" t="e">
        <f ca="1">SOMMEN.ALS('Budget JE'!E:E,'GL Specs'!B22,'Budget JE'!R:R)</f>
        <v>#NAME?</v>
      </c>
    </row>
    <row r="23" spans="1:3" ht="14.1" hidden="1" customHeight="1">
      <c r="A23" s="106" t="s">
        <v>329</v>
      </c>
      <c r="B23" s="107">
        <v>5443</v>
      </c>
      <c r="C23" s="105" t="e">
        <f ca="1">SOMMEN.ALS('Budget JE'!E:E,'GL Specs'!B23,'Budget JE'!R:R)</f>
        <v>#NAME?</v>
      </c>
    </row>
    <row r="24" spans="1:3" ht="14.1" hidden="1" customHeight="1">
      <c r="A24" s="106" t="s">
        <v>330</v>
      </c>
      <c r="B24" s="107">
        <v>5444</v>
      </c>
      <c r="C24" s="105" t="e">
        <f ca="1">SOMMEN.ALS('Budget JE'!E:E,'GL Specs'!B24,'Budget JE'!R:R)</f>
        <v>#NAME?</v>
      </c>
    </row>
    <row r="25" spans="1:3" ht="14.1" hidden="1" customHeight="1">
      <c r="A25" s="106" t="s">
        <v>331</v>
      </c>
      <c r="B25" s="107">
        <v>5445</v>
      </c>
      <c r="C25" s="105" t="e">
        <f ca="1">SOMMEN.ALS('Budget JE'!E:E,'GL Specs'!B25,'Budget JE'!R:R)</f>
        <v>#NAME?</v>
      </c>
    </row>
    <row r="26" spans="1:3" ht="14.1" hidden="1" customHeight="1">
      <c r="A26" s="106" t="s">
        <v>332</v>
      </c>
      <c r="B26" s="107">
        <v>5446</v>
      </c>
      <c r="C26" s="105" t="e">
        <f ca="1">SOMMEN.ALS('Budget JE'!E:E,'GL Specs'!B26,'Budget JE'!R:R)</f>
        <v>#NAME?</v>
      </c>
    </row>
    <row r="27" spans="1:3" ht="14.1" hidden="1" customHeight="1">
      <c r="A27" s="106" t="s">
        <v>333</v>
      </c>
      <c r="B27" s="107">
        <v>5447</v>
      </c>
      <c r="C27" s="105" t="e">
        <f ca="1">SOMMEN.ALS('Budget JE'!E:E,'GL Specs'!B27,'Budget JE'!R:R)</f>
        <v>#NAME?</v>
      </c>
    </row>
    <row r="28" spans="1:3" ht="14.1" hidden="1" customHeight="1">
      <c r="A28" s="106" t="s">
        <v>334</v>
      </c>
      <c r="B28" s="107">
        <v>5510</v>
      </c>
      <c r="C28" s="105" t="e">
        <f ca="1">SOMMEN.ALS('Budget JE'!E:E,'GL Specs'!B28,'Budget JE'!R:R)</f>
        <v>#NAME?</v>
      </c>
    </row>
    <row r="29" spans="1:3" ht="14.1" hidden="1" customHeight="1">
      <c r="A29" s="106" t="s">
        <v>335</v>
      </c>
      <c r="B29" s="107">
        <v>5515</v>
      </c>
      <c r="C29" s="105" t="e">
        <f ca="1">SOMMEN.ALS('Budget JE'!E:E,'GL Specs'!B29,'Budget JE'!R:R)</f>
        <v>#NAME?</v>
      </c>
    </row>
    <row r="30" spans="1:3" ht="14.1" hidden="1" customHeight="1">
      <c r="A30" s="106" t="s">
        <v>336</v>
      </c>
      <c r="B30" s="107">
        <v>5520</v>
      </c>
      <c r="C30" s="105" t="e">
        <f ca="1">SOMMEN.ALS('Budget JE'!E:E,'GL Specs'!B30,'Budget JE'!R:R)</f>
        <v>#NAME?</v>
      </c>
    </row>
    <row r="31" spans="1:3" ht="14.1" hidden="1" customHeight="1">
      <c r="A31" s="106" t="s">
        <v>337</v>
      </c>
      <c r="B31" s="107">
        <v>5540</v>
      </c>
      <c r="C31" s="105" t="e">
        <f ca="1">SOMMEN.ALS('Budget JE'!E:E,'GL Specs'!B31,'Budget JE'!R:R)</f>
        <v>#NAME?</v>
      </c>
    </row>
    <row r="32" spans="1:3" ht="14.1" hidden="1" customHeight="1">
      <c r="A32" s="106" t="s">
        <v>338</v>
      </c>
      <c r="B32" s="107">
        <v>5550</v>
      </c>
      <c r="C32" s="105" t="e">
        <f ca="1">SOMMEN.ALS('Budget JE'!E:E,'GL Specs'!B32,'Budget JE'!R:R)</f>
        <v>#NAME?</v>
      </c>
    </row>
    <row r="33" spans="1:11" s="110" customFormat="1" ht="14.1" hidden="1" customHeight="1">
      <c r="A33" s="106" t="s">
        <v>339</v>
      </c>
      <c r="B33" s="107">
        <v>5560</v>
      </c>
      <c r="C33" s="105" t="e">
        <f ca="1">SOMMEN.ALS('Budget JE'!E:E,'GL Specs'!B33,'Budget JE'!R:R)</f>
        <v>#NAME?</v>
      </c>
      <c r="D33" s="102"/>
      <c r="E33" s="102"/>
      <c r="F33" s="102"/>
      <c r="G33" s="102"/>
      <c r="H33" s="102"/>
      <c r="I33" s="102"/>
      <c r="J33" s="102"/>
      <c r="K33" s="102"/>
    </row>
    <row r="34" spans="1:11" ht="14.1" hidden="1" customHeight="1">
      <c r="A34" s="106" t="s">
        <v>340</v>
      </c>
      <c r="B34" s="107">
        <v>5565</v>
      </c>
      <c r="C34" s="105" t="e">
        <f ca="1">SOMMEN.ALS('Budget JE'!E:E,'GL Specs'!B34,'Budget JE'!R:R)</f>
        <v>#NAME?</v>
      </c>
      <c r="K34" s="110"/>
    </row>
    <row r="35" spans="1:11" s="110" customFormat="1" ht="14.1" hidden="1" customHeight="1">
      <c r="A35" s="106" t="s">
        <v>341</v>
      </c>
      <c r="B35" s="107">
        <v>5571</v>
      </c>
      <c r="C35" s="105" t="e">
        <f ca="1">SOMMEN.ALS('Budget JE'!E:E,'GL Specs'!B35,'Budget JE'!R:R)</f>
        <v>#NAME?</v>
      </c>
      <c r="D35" s="102"/>
      <c r="E35" s="102"/>
      <c r="F35" s="102"/>
      <c r="G35" s="102"/>
      <c r="H35" s="102"/>
      <c r="I35" s="102"/>
      <c r="J35" s="102"/>
      <c r="K35" s="102"/>
    </row>
    <row r="36" spans="1:11" s="110" customFormat="1" ht="14.1" hidden="1" customHeight="1">
      <c r="A36" s="106" t="s">
        <v>342</v>
      </c>
      <c r="B36" s="107">
        <v>5572</v>
      </c>
      <c r="C36" s="105" t="e">
        <f ca="1">SOMMEN.ALS('Budget JE'!E:E,'GL Specs'!B36,'Budget JE'!R:R)</f>
        <v>#NAME?</v>
      </c>
      <c r="D36" s="102"/>
      <c r="E36" s="102"/>
      <c r="F36" s="102"/>
      <c r="G36" s="102"/>
      <c r="H36" s="102"/>
      <c r="I36" s="102"/>
      <c r="J36" s="102"/>
    </row>
    <row r="37" spans="1:11" s="110" customFormat="1" ht="14.1" hidden="1" customHeight="1">
      <c r="A37" s="106" t="s">
        <v>343</v>
      </c>
      <c r="B37" s="107">
        <v>5573</v>
      </c>
      <c r="C37" s="105" t="e">
        <f ca="1">SOMMEN.ALS('Budget JE'!E:E,'GL Specs'!B37,'Budget JE'!R:R)</f>
        <v>#NAME?</v>
      </c>
      <c r="D37" s="102"/>
      <c r="E37" s="102"/>
      <c r="F37" s="102"/>
      <c r="G37" s="102"/>
      <c r="H37" s="102"/>
      <c r="I37" s="102"/>
      <c r="J37" s="102"/>
    </row>
    <row r="38" spans="1:11" s="110" customFormat="1" ht="14.1" hidden="1" customHeight="1">
      <c r="A38" s="106" t="s">
        <v>344</v>
      </c>
      <c r="B38" s="107">
        <v>5580</v>
      </c>
      <c r="C38" s="105" t="e">
        <f ca="1">SOMMEN.ALS('Budget JE'!E:E,'GL Specs'!B38,'Budget JE'!R:R)</f>
        <v>#NAME?</v>
      </c>
      <c r="D38" s="102"/>
      <c r="E38" s="102"/>
      <c r="F38" s="102"/>
      <c r="G38" s="102"/>
      <c r="H38" s="102"/>
      <c r="I38" s="102"/>
      <c r="J38" s="102"/>
    </row>
    <row r="39" spans="1:11" s="110" customFormat="1" ht="14.1" hidden="1" customHeight="1">
      <c r="A39" s="106" t="s">
        <v>345</v>
      </c>
      <c r="B39" s="107">
        <v>5591</v>
      </c>
      <c r="C39" s="105" t="e">
        <f ca="1">SOMMEN.ALS('Budget JE'!E:E,'GL Specs'!B39,'Budget JE'!R:R)</f>
        <v>#NAME?</v>
      </c>
      <c r="D39" s="102"/>
      <c r="E39" s="102"/>
      <c r="F39" s="102"/>
      <c r="G39" s="102"/>
      <c r="H39" s="102"/>
      <c r="I39" s="102"/>
      <c r="J39" s="102"/>
    </row>
    <row r="40" spans="1:11" s="110" customFormat="1" ht="14.1" hidden="1" customHeight="1">
      <c r="A40" s="106" t="s">
        <v>346</v>
      </c>
      <c r="B40" s="107">
        <v>5592</v>
      </c>
      <c r="C40" s="105" t="e">
        <f ca="1">SOMMEN.ALS('Budget JE'!E:E,'GL Specs'!B40,'Budget JE'!R:R)</f>
        <v>#NAME?</v>
      </c>
      <c r="D40" s="102"/>
      <c r="E40" s="102"/>
      <c r="F40" s="102"/>
      <c r="G40" s="102"/>
      <c r="H40" s="102"/>
      <c r="I40" s="102"/>
      <c r="J40" s="102"/>
    </row>
    <row r="41" spans="1:11" s="110" customFormat="1" ht="14.1" hidden="1" customHeight="1">
      <c r="A41" s="106" t="s">
        <v>347</v>
      </c>
      <c r="B41" s="107">
        <v>5610</v>
      </c>
      <c r="C41" s="105" t="e">
        <f ca="1">SOMMEN.ALS('Budget JE'!E:E,'GL Specs'!B41,'Budget JE'!R:R)</f>
        <v>#NAME?</v>
      </c>
      <c r="D41" s="102"/>
      <c r="E41" s="102"/>
      <c r="F41" s="102"/>
      <c r="G41" s="102"/>
      <c r="H41" s="102"/>
      <c r="I41" s="102"/>
      <c r="J41" s="102"/>
    </row>
    <row r="42" spans="1:11" s="110" customFormat="1" ht="14.1" hidden="1" customHeight="1">
      <c r="A42" s="106" t="s">
        <v>348</v>
      </c>
      <c r="B42" s="107">
        <v>5630</v>
      </c>
      <c r="C42" s="105" t="e">
        <f ca="1">SOMMEN.ALS('Budget JE'!E:E,'GL Specs'!B42,'Budget JE'!R:R)</f>
        <v>#NAME?</v>
      </c>
      <c r="D42" s="102"/>
      <c r="E42" s="102"/>
      <c r="F42" s="102"/>
      <c r="G42" s="102"/>
      <c r="H42" s="102"/>
      <c r="I42" s="102"/>
      <c r="J42" s="102"/>
    </row>
    <row r="43" spans="1:11" s="110" customFormat="1" ht="14.1" hidden="1" customHeight="1">
      <c r="A43" s="106" t="s">
        <v>349</v>
      </c>
      <c r="B43" s="107">
        <v>5640</v>
      </c>
      <c r="C43" s="105" t="e">
        <f ca="1">SOMMEN.ALS('Budget JE'!E:E,'GL Specs'!B43,'Budget JE'!R:R)</f>
        <v>#NAME?</v>
      </c>
      <c r="D43" s="102"/>
      <c r="E43" s="102"/>
      <c r="F43" s="102"/>
      <c r="G43" s="102"/>
      <c r="H43" s="102"/>
      <c r="I43" s="102"/>
      <c r="J43" s="102"/>
    </row>
    <row r="44" spans="1:11" s="110" customFormat="1" ht="14.1" hidden="1" customHeight="1">
      <c r="A44" s="102"/>
      <c r="B44" s="107"/>
      <c r="C44" s="105"/>
      <c r="D44" s="102"/>
      <c r="E44" s="102"/>
      <c r="F44" s="102"/>
      <c r="G44" s="102"/>
      <c r="H44" s="102"/>
      <c r="I44" s="102"/>
      <c r="J44" s="102"/>
    </row>
    <row r="45" spans="1:11" s="110" customFormat="1" ht="26.1" hidden="1" customHeight="1">
      <c r="A45" s="108" t="s">
        <v>350</v>
      </c>
      <c r="B45" s="107"/>
      <c r="C45" s="109" t="e">
        <f ca="1">SUM(C17:C43)</f>
        <v>#NAME?</v>
      </c>
      <c r="D45" s="102"/>
      <c r="E45" s="102"/>
      <c r="F45" s="102"/>
      <c r="G45" s="102"/>
      <c r="H45" s="102"/>
      <c r="I45" s="102"/>
      <c r="J45" s="102"/>
    </row>
    <row r="46" spans="1:11" s="110" customFormat="1" ht="14.1" hidden="1" customHeight="1">
      <c r="A46" s="102"/>
      <c r="B46" s="107"/>
      <c r="C46" s="105"/>
      <c r="D46" s="102"/>
      <c r="E46" s="102"/>
      <c r="F46" s="102"/>
      <c r="G46" s="102"/>
      <c r="H46" s="102"/>
      <c r="I46" s="102"/>
      <c r="J46" s="102"/>
    </row>
    <row r="47" spans="1:11" s="110" customFormat="1" ht="14.1" hidden="1" customHeight="1">
      <c r="A47" s="103" t="s">
        <v>351</v>
      </c>
      <c r="B47" s="107"/>
      <c r="C47" s="105"/>
      <c r="D47" s="102"/>
      <c r="E47" s="102"/>
      <c r="F47" s="102"/>
      <c r="G47" s="102"/>
      <c r="H47" s="102"/>
      <c r="I47" s="102"/>
      <c r="J47" s="102"/>
    </row>
    <row r="48" spans="1:11" s="110" customFormat="1" ht="14.1" hidden="1" customHeight="1">
      <c r="A48" s="106" t="s">
        <v>352</v>
      </c>
      <c r="B48" s="107">
        <v>6250</v>
      </c>
      <c r="C48" s="105" t="e">
        <f ca="1">SOMMEN.ALS('Budget JE'!E:E,'GL Specs'!B48,'Budget JE'!R:R)</f>
        <v>#NAME?</v>
      </c>
      <c r="D48" s="102"/>
      <c r="E48" s="102"/>
      <c r="F48" s="102"/>
      <c r="G48" s="102"/>
      <c r="H48" s="102"/>
      <c r="I48" s="102"/>
      <c r="J48" s="102"/>
    </row>
    <row r="49" spans="1:11" s="110" customFormat="1" ht="14.1" hidden="1" customHeight="1">
      <c r="A49" s="106" t="s">
        <v>353</v>
      </c>
      <c r="B49" s="107">
        <v>6252</v>
      </c>
      <c r="C49" s="105" t="e">
        <f ca="1">SOMMEN.ALS('Budget JE'!E:E,'GL Specs'!B49,'Budget JE'!R:R)</f>
        <v>#NAME?</v>
      </c>
      <c r="D49" s="102"/>
      <c r="E49" s="102"/>
      <c r="F49" s="102"/>
      <c r="G49" s="102"/>
      <c r="H49" s="102"/>
      <c r="I49" s="102"/>
      <c r="J49" s="102"/>
    </row>
    <row r="50" spans="1:11" s="110" customFormat="1" ht="14.1" hidden="1" customHeight="1">
      <c r="A50" s="106" t="s">
        <v>354</v>
      </c>
      <c r="B50" s="107">
        <v>6258</v>
      </c>
      <c r="C50" s="105" t="e">
        <f ca="1">SOMMEN.ALS('Budget JE'!E:E,'GL Specs'!B50,'Budget JE'!R:R)</f>
        <v>#NAME?</v>
      </c>
      <c r="D50" s="102"/>
      <c r="E50" s="102"/>
      <c r="F50" s="102"/>
      <c r="G50" s="102"/>
      <c r="H50" s="102"/>
      <c r="I50" s="102"/>
      <c r="J50" s="102"/>
    </row>
    <row r="51" spans="1:11" s="110" customFormat="1" ht="25.05" hidden="1" customHeight="1">
      <c r="A51" s="106" t="s">
        <v>355</v>
      </c>
      <c r="B51" s="107">
        <v>6259</v>
      </c>
      <c r="C51" s="105" t="e">
        <f ca="1">SOMMEN.ALS('Budget JE'!E:E,'GL Specs'!B51,'Budget JE'!R:R)</f>
        <v>#NAME?</v>
      </c>
      <c r="D51" s="102"/>
      <c r="E51" s="102"/>
      <c r="F51" s="102"/>
      <c r="G51" s="102"/>
      <c r="H51" s="102"/>
      <c r="I51" s="102"/>
      <c r="J51" s="102"/>
    </row>
    <row r="52" spans="1:11" s="110" customFormat="1" ht="14.1" hidden="1" customHeight="1">
      <c r="A52" s="102"/>
      <c r="B52" s="107"/>
      <c r="C52" s="105"/>
      <c r="D52" s="102"/>
      <c r="E52" s="102"/>
      <c r="F52" s="102"/>
      <c r="G52" s="102"/>
      <c r="H52" s="102"/>
      <c r="I52" s="102"/>
      <c r="J52" s="102"/>
    </row>
    <row r="53" spans="1:11" s="110" customFormat="1" ht="14.1" hidden="1" customHeight="1">
      <c r="A53" s="108" t="s">
        <v>356</v>
      </c>
      <c r="B53" s="107"/>
      <c r="C53" s="109" t="e">
        <f ca="1">SUM(C48:C51)</f>
        <v>#NAME?</v>
      </c>
      <c r="D53" s="102"/>
      <c r="E53" s="102"/>
      <c r="F53" s="102"/>
      <c r="G53" s="102"/>
      <c r="H53" s="102"/>
      <c r="I53" s="102"/>
      <c r="J53" s="102"/>
    </row>
    <row r="54" spans="1:11" s="110" customFormat="1" ht="14.1" hidden="1" customHeight="1">
      <c r="A54" s="102"/>
      <c r="B54" s="107"/>
      <c r="C54" s="105"/>
      <c r="D54" s="102"/>
      <c r="E54" s="102"/>
      <c r="F54" s="102"/>
      <c r="G54" s="102"/>
      <c r="H54" s="102"/>
      <c r="I54" s="102"/>
      <c r="J54" s="102"/>
    </row>
    <row r="55" spans="1:11" s="110" customFormat="1" ht="14.1" hidden="1" customHeight="1">
      <c r="A55" s="103" t="s">
        <v>357</v>
      </c>
      <c r="B55" s="107"/>
      <c r="C55" s="105"/>
      <c r="D55" s="102"/>
      <c r="E55" s="102"/>
      <c r="F55" s="102"/>
      <c r="G55" s="102"/>
      <c r="H55" s="102"/>
      <c r="I55" s="102"/>
      <c r="J55" s="102"/>
    </row>
    <row r="56" spans="1:11" s="110" customFormat="1" ht="14.1" hidden="1" customHeight="1">
      <c r="A56" s="106" t="s">
        <v>358</v>
      </c>
      <c r="B56" s="107">
        <v>7340</v>
      </c>
      <c r="C56" s="105" t="e">
        <f ca="1">SOMMEN.ALS('Budget JE'!E:E,'GL Specs'!B56,'Budget JE'!R:R)</f>
        <v>#NAME?</v>
      </c>
      <c r="D56" s="102"/>
      <c r="E56" s="102"/>
      <c r="F56" s="102"/>
      <c r="G56" s="102"/>
      <c r="H56" s="102"/>
      <c r="I56" s="102"/>
      <c r="J56" s="102"/>
    </row>
    <row r="57" spans="1:11" s="110" customFormat="1" ht="14.1" hidden="1" customHeight="1">
      <c r="A57" s="106" t="s">
        <v>359</v>
      </c>
      <c r="B57" s="107">
        <v>7345</v>
      </c>
      <c r="C57" s="105" t="e">
        <f ca="1">SOMMEN.ALS('Budget JE'!E:E,'GL Specs'!B57,'Budget JE'!R:R)</f>
        <v>#NAME?</v>
      </c>
      <c r="D57" s="102"/>
      <c r="E57" s="102"/>
      <c r="F57" s="102"/>
      <c r="G57" s="102"/>
      <c r="H57" s="102"/>
      <c r="I57" s="102"/>
      <c r="J57" s="102"/>
    </row>
    <row r="58" spans="1:11" s="110" customFormat="1" ht="14.1" hidden="1" customHeight="1">
      <c r="A58" s="106" t="s">
        <v>360</v>
      </c>
      <c r="B58" s="107">
        <v>7510</v>
      </c>
      <c r="C58" s="105" t="e">
        <f ca="1">SOMMEN.ALS('Budget JE'!E:E,'GL Specs'!B58,'Budget JE'!R:R)</f>
        <v>#NAME?</v>
      </c>
      <c r="D58" s="102"/>
      <c r="E58" s="102"/>
      <c r="F58" s="102"/>
      <c r="G58" s="102"/>
      <c r="H58" s="102"/>
      <c r="I58" s="102"/>
      <c r="J58" s="102"/>
    </row>
    <row r="59" spans="1:11" s="110" customFormat="1" ht="14.1" hidden="1" customHeight="1">
      <c r="A59" s="106" t="s">
        <v>361</v>
      </c>
      <c r="B59" s="107">
        <v>7515</v>
      </c>
      <c r="C59" s="105" t="e">
        <f ca="1">SOMMEN.ALS('Budget JE'!E:E,'GL Specs'!B59,'Budget JE'!R:R)</f>
        <v>#NAME?</v>
      </c>
      <c r="D59" s="102"/>
      <c r="E59" s="102"/>
      <c r="F59" s="102"/>
      <c r="G59" s="102"/>
      <c r="H59" s="102"/>
      <c r="I59" s="102"/>
      <c r="J59" s="102"/>
    </row>
    <row r="60" spans="1:11" s="110" customFormat="1" ht="14.1" hidden="1" customHeight="1">
      <c r="A60" s="106" t="s">
        <v>362</v>
      </c>
      <c r="B60" s="107">
        <v>7600</v>
      </c>
      <c r="C60" s="105" t="e">
        <f ca="1">SOMMEN.ALS('Budget JE'!E:E,'GL Specs'!B60,'Budget JE'!R:R)</f>
        <v>#NAME?</v>
      </c>
      <c r="D60" s="102"/>
      <c r="E60" s="102"/>
      <c r="F60" s="102"/>
      <c r="G60" s="102"/>
      <c r="H60" s="102"/>
      <c r="I60" s="102"/>
      <c r="J60" s="102"/>
    </row>
    <row r="61" spans="1:11" s="110" customFormat="1" ht="14.1" hidden="1" customHeight="1">
      <c r="A61" s="106"/>
      <c r="B61" s="107"/>
      <c r="C61" s="105"/>
      <c r="D61" s="102"/>
      <c r="E61" s="102"/>
      <c r="F61" s="102"/>
      <c r="G61" s="102"/>
      <c r="H61" s="102"/>
      <c r="I61" s="102"/>
      <c r="J61" s="102"/>
    </row>
    <row r="62" spans="1:11" s="110" customFormat="1" ht="14.1" hidden="1" customHeight="1">
      <c r="A62" s="108" t="s">
        <v>363</v>
      </c>
      <c r="B62" s="107"/>
      <c r="C62" s="105" t="e">
        <f ca="1">SUM(C56:C60)</f>
        <v>#NAME?</v>
      </c>
      <c r="D62" s="102"/>
      <c r="E62" s="102"/>
      <c r="F62" s="102"/>
      <c r="G62" s="102"/>
      <c r="H62" s="102"/>
      <c r="I62" s="102"/>
      <c r="J62" s="102"/>
    </row>
    <row r="63" spans="1:11" ht="14.1" hidden="1" customHeight="1">
      <c r="A63" s="102"/>
      <c r="B63" s="107"/>
      <c r="C63" s="105"/>
      <c r="K63" s="110"/>
    </row>
    <row r="64" spans="1:11" ht="14.1" hidden="1" customHeight="1">
      <c r="A64" s="103" t="s">
        <v>364</v>
      </c>
      <c r="B64" s="107"/>
      <c r="C64" s="105"/>
    </row>
    <row r="65" spans="1:3" ht="14.1" hidden="1" customHeight="1">
      <c r="A65" s="106" t="s">
        <v>365</v>
      </c>
      <c r="B65" s="107">
        <v>6340</v>
      </c>
      <c r="C65" s="105" t="e">
        <f ca="1">SOMMEN.ALS('Budget JE'!E:E,'GL Specs'!B65,'Budget JE'!R:R)</f>
        <v>#NAME?</v>
      </c>
    </row>
    <row r="66" spans="1:3" ht="14.1" hidden="1" customHeight="1">
      <c r="A66" s="106" t="s">
        <v>366</v>
      </c>
      <c r="B66" s="107">
        <v>6349</v>
      </c>
      <c r="C66" s="105" t="e">
        <f ca="1">SOMMEN.ALS('Budget JE'!E:E,'GL Specs'!B66,'Budget JE'!R:R)</f>
        <v>#NAME?</v>
      </c>
    </row>
    <row r="67" spans="1:3" ht="14.1" hidden="1" customHeight="1">
      <c r="A67" s="102"/>
      <c r="B67" s="107"/>
      <c r="C67" s="105"/>
    </row>
    <row r="68" spans="1:3" ht="14.1" hidden="1" customHeight="1">
      <c r="A68" s="108" t="s">
        <v>367</v>
      </c>
      <c r="B68" s="107"/>
      <c r="C68" s="109" t="e">
        <f ca="1">SUM(C65:C66)</f>
        <v>#NAME?</v>
      </c>
    </row>
    <row r="69" spans="1:3" ht="14.1" hidden="1" customHeight="1">
      <c r="A69" s="108"/>
      <c r="B69" s="107"/>
      <c r="C69" s="105"/>
    </row>
    <row r="70" spans="1:3" ht="14.1" hidden="1" customHeight="1">
      <c r="A70" s="111" t="s">
        <v>368</v>
      </c>
      <c r="B70" s="107"/>
      <c r="C70" s="105"/>
    </row>
    <row r="71" spans="1:3" ht="14.1" hidden="1" customHeight="1">
      <c r="A71" s="108"/>
      <c r="B71" s="107"/>
      <c r="C71" s="105"/>
    </row>
    <row r="72" spans="1:3" ht="14.1" hidden="1" customHeight="1">
      <c r="A72" s="103" t="s">
        <v>63</v>
      </c>
      <c r="B72" s="107"/>
      <c r="C72" s="105"/>
    </row>
    <row r="73" spans="1:3" ht="14.1" hidden="1" customHeight="1">
      <c r="A73" s="106" t="s">
        <v>369</v>
      </c>
      <c r="B73" s="107">
        <v>7800</v>
      </c>
      <c r="C73" s="105" t="e">
        <f ca="1">SOMMEN.ALS('Budget JE'!E:E,'GL Specs'!B73,'Budget JE'!R:R)</f>
        <v>#NAME?</v>
      </c>
    </row>
    <row r="74" spans="1:3" ht="25.05" hidden="1" customHeight="1">
      <c r="A74" s="106" t="s">
        <v>370</v>
      </c>
      <c r="B74" s="107">
        <v>7810</v>
      </c>
      <c r="C74" s="105" t="e">
        <f ca="1">SOMMEN.ALS('Budget JE'!E:E,'GL Specs'!B74,'Budget JE'!R:R)</f>
        <v>#NAME?</v>
      </c>
    </row>
    <row r="75" spans="1:3" ht="14.1" hidden="1" customHeight="1">
      <c r="A75" s="106" t="s">
        <v>371</v>
      </c>
      <c r="B75" s="107">
        <v>7820</v>
      </c>
      <c r="C75" s="105" t="e">
        <f ca="1">SOMMEN.ALS('Budget JE'!E:E,'GL Specs'!B75,'Budget JE'!R:R)</f>
        <v>#NAME?</v>
      </c>
    </row>
    <row r="76" spans="1:3" ht="25.05" hidden="1" customHeight="1">
      <c r="A76" s="106" t="s">
        <v>372</v>
      </c>
      <c r="B76" s="107">
        <v>7850</v>
      </c>
      <c r="C76" s="105" t="e">
        <f ca="1">SOMMEN.ALS('Budget JE'!E:E,'GL Specs'!B76,'Budget JE'!R:R)</f>
        <v>#NAME?</v>
      </c>
    </row>
    <row r="77" spans="1:3" ht="14.1" hidden="1" customHeight="1">
      <c r="A77" s="106" t="s">
        <v>373</v>
      </c>
      <c r="B77" s="107">
        <v>8000</v>
      </c>
      <c r="C77" s="105" t="e">
        <f ca="1">SOMMEN.ALS('Budget JE'!E:E,'GL Specs'!B77,'Budget JE'!R:R)</f>
        <v>#NAME?</v>
      </c>
    </row>
    <row r="78" spans="1:3" ht="25.05" hidden="1" customHeight="1">
      <c r="A78" s="106" t="s">
        <v>374</v>
      </c>
      <c r="B78" s="107">
        <v>8100</v>
      </c>
      <c r="C78" s="105" t="e">
        <f ca="1">SOMMEN.ALS('Budget JE'!E:E,'GL Specs'!B78,'Budget JE'!R:R)</f>
        <v>#NAME?</v>
      </c>
    </row>
    <row r="79" spans="1:3" ht="25.05" hidden="1" customHeight="1">
      <c r="A79" s="106" t="s">
        <v>375</v>
      </c>
      <c r="B79" s="107">
        <v>8110</v>
      </c>
      <c r="C79" s="105" t="e">
        <f ca="1">SOMMEN.ALS('Budget JE'!E:E,'GL Specs'!B79,'Budget JE'!R:R)</f>
        <v>#NAME?</v>
      </c>
    </row>
    <row r="80" spans="1:3" ht="25.05" hidden="1" customHeight="1">
      <c r="A80" s="106" t="s">
        <v>376</v>
      </c>
      <c r="B80" s="107">
        <v>8120</v>
      </c>
      <c r="C80" s="105" t="e">
        <f ca="1">SOMMEN.ALS('Budget JE'!E:E,'GL Specs'!B80,'Budget JE'!R:R)</f>
        <v>#NAME?</v>
      </c>
    </row>
    <row r="81" spans="1:3" ht="25.05" hidden="1" customHeight="1">
      <c r="A81" s="106" t="s">
        <v>377</v>
      </c>
      <c r="B81" s="107">
        <v>8130</v>
      </c>
      <c r="C81" s="105" t="e">
        <f ca="1">SOMMEN.ALS('Budget JE'!E:E,'GL Specs'!B81,'Budget JE'!R:R)</f>
        <v>#NAME?</v>
      </c>
    </row>
    <row r="82" spans="1:3" ht="25.05" hidden="1" customHeight="1">
      <c r="A82" s="106" t="s">
        <v>378</v>
      </c>
      <c r="B82" s="107">
        <v>8140</v>
      </c>
      <c r="C82" s="105" t="e">
        <f ca="1">SOMMEN.ALS('Budget JE'!E:E,'GL Specs'!B82,'Budget JE'!R:R)</f>
        <v>#NAME?</v>
      </c>
    </row>
    <row r="83" spans="1:3" ht="14.1" hidden="1" customHeight="1">
      <c r="A83" s="106" t="s">
        <v>379</v>
      </c>
      <c r="B83" s="107">
        <v>8200</v>
      </c>
      <c r="C83" s="105" t="e">
        <f ca="1">SOMMEN.ALS('Budget JE'!E:E,'GL Specs'!B83,'Budget JE'!R:R)</f>
        <v>#NAME?</v>
      </c>
    </row>
    <row r="84" spans="1:3" ht="14.1" hidden="1" customHeight="1">
      <c r="A84" s="106" t="s">
        <v>380</v>
      </c>
      <c r="B84" s="107">
        <v>8210</v>
      </c>
      <c r="C84" s="105" t="e">
        <f ca="1">SOMMEN.ALS('Budget JE'!E:E,'GL Specs'!B84,'Budget JE'!R:R)</f>
        <v>#NAME?</v>
      </c>
    </row>
    <row r="85" spans="1:3" ht="14.1" hidden="1" customHeight="1">
      <c r="A85" s="106" t="s">
        <v>381</v>
      </c>
      <c r="B85" s="107">
        <v>8420</v>
      </c>
      <c r="C85" s="105" t="e">
        <f ca="1">SOMMEN.ALS('Budget JE'!E:E,'GL Specs'!B85,'Budget JE'!R:R)</f>
        <v>#NAME?</v>
      </c>
    </row>
    <row r="86" spans="1:3" ht="14.1" hidden="1" customHeight="1">
      <c r="A86" s="106" t="s">
        <v>382</v>
      </c>
      <c r="B86" s="107">
        <v>8500</v>
      </c>
      <c r="C86" s="105" t="e">
        <f ca="1">SOMMEN.ALS('Budget JE'!E:E,'GL Specs'!B86,'Budget JE'!R:R)</f>
        <v>#NAME?</v>
      </c>
    </row>
    <row r="87" spans="1:3" ht="25.05" hidden="1" customHeight="1">
      <c r="A87" s="106" t="s">
        <v>383</v>
      </c>
      <c r="B87" s="107">
        <v>8530</v>
      </c>
      <c r="C87" s="105" t="e">
        <f ca="1">SOMMEN.ALS('Budget JE'!E:E,'GL Specs'!B87,'Budget JE'!R:R)</f>
        <v>#NAME?</v>
      </c>
    </row>
    <row r="88" spans="1:3" ht="14.1" hidden="1" customHeight="1">
      <c r="A88" s="106" t="s">
        <v>384</v>
      </c>
      <c r="B88" s="107">
        <v>8540</v>
      </c>
      <c r="C88" s="105" t="e">
        <f ca="1">SOMMEN.ALS('Budget JE'!E:E,'GL Specs'!B88,'Budget JE'!R:R)</f>
        <v>#NAME?</v>
      </c>
    </row>
    <row r="89" spans="1:3" ht="14.1" hidden="1" customHeight="1">
      <c r="A89" s="106" t="s">
        <v>385</v>
      </c>
      <c r="B89" s="107">
        <v>8550</v>
      </c>
      <c r="C89" s="105" t="e">
        <f ca="1">SOMMEN.ALS('Budget JE'!E:E,'GL Specs'!B89,'Budget JE'!R:R)</f>
        <v>#NAME?</v>
      </c>
    </row>
    <row r="90" spans="1:3" ht="14.1" hidden="1" customHeight="1">
      <c r="A90" s="106" t="s">
        <v>386</v>
      </c>
      <c r="B90" s="107">
        <v>8560</v>
      </c>
      <c r="C90" s="105" t="e">
        <f ca="1">SOMMEN.ALS('Budget JE'!E:E,'GL Specs'!B90,'Budget JE'!R:R)</f>
        <v>#NAME?</v>
      </c>
    </row>
    <row r="91" spans="1:3" ht="14.1" hidden="1" customHeight="1">
      <c r="A91" s="106" t="s">
        <v>387</v>
      </c>
      <c r="B91" s="107">
        <v>8570</v>
      </c>
      <c r="C91" s="105" t="e">
        <f ca="1">SOMMEN.ALS('Budget JE'!E:E,'GL Specs'!B91,'Budget JE'!R:R)</f>
        <v>#NAME?</v>
      </c>
    </row>
    <row r="92" spans="1:3" ht="25.05" hidden="1" customHeight="1">
      <c r="A92" s="106" t="s">
        <v>388</v>
      </c>
      <c r="B92" s="107">
        <v>8580</v>
      </c>
      <c r="C92" s="105" t="e">
        <f ca="1">SOMMEN.ALS('Budget JE'!E:E,'GL Specs'!B92,'Budget JE'!R:R)</f>
        <v>#NAME?</v>
      </c>
    </row>
    <row r="93" spans="1:3" ht="14.1" hidden="1" customHeight="1">
      <c r="A93" s="106" t="s">
        <v>389</v>
      </c>
      <c r="B93" s="107">
        <v>8700</v>
      </c>
      <c r="C93" s="105" t="e">
        <f ca="1">SOMMEN.ALS('Budget JE'!E:E,'GL Specs'!B93,'Budget JE'!R:R)</f>
        <v>#NAME?</v>
      </c>
    </row>
    <row r="94" spans="1:3" ht="14.1" hidden="1" customHeight="1">
      <c r="A94" s="106" t="s">
        <v>390</v>
      </c>
      <c r="B94" s="107">
        <v>8701</v>
      </c>
      <c r="C94" s="105" t="e">
        <f ca="1">SOMMEN.ALS('Budget JE'!E:E,'GL Specs'!B94,'Budget JE'!R:R)</f>
        <v>#NAME?</v>
      </c>
    </row>
    <row r="95" spans="1:3" ht="14.1" hidden="1" customHeight="1">
      <c r="A95" s="106" t="s">
        <v>391</v>
      </c>
      <c r="B95" s="107">
        <v>6219</v>
      </c>
      <c r="C95" s="105" t="e">
        <f ca="1">SOMMEN.ALS('Budget JE'!E:E,'GL Specs'!B95,'Budget JE'!R:R)</f>
        <v>#NAME?</v>
      </c>
    </row>
    <row r="96" spans="1:3" ht="14.1" hidden="1" customHeight="1">
      <c r="A96" s="106" t="s">
        <v>392</v>
      </c>
      <c r="B96" s="107">
        <v>6218</v>
      </c>
      <c r="C96" s="105" t="e">
        <f ca="1">SOMMEN.ALS('Budget JE'!E:E,'GL Specs'!B96,'Budget JE'!R:R)</f>
        <v>#NAME?</v>
      </c>
    </row>
    <row r="97" spans="1:3" ht="14.1" hidden="1" customHeight="1">
      <c r="A97" s="106"/>
      <c r="B97" s="107"/>
      <c r="C97" s="112"/>
    </row>
    <row r="98" spans="1:3" ht="26.1" hidden="1" customHeight="1">
      <c r="A98" s="108" t="s">
        <v>393</v>
      </c>
      <c r="B98" s="107"/>
      <c r="C98" s="113" t="e">
        <f ca="1">SUM(C73:C96)</f>
        <v>#NAME?</v>
      </c>
    </row>
    <row r="99" spans="1:3" ht="14.1" hidden="1" customHeight="1">
      <c r="A99" s="108"/>
      <c r="B99" s="107"/>
      <c r="C99" s="112"/>
    </row>
    <row r="100" spans="1:3" ht="14.1" hidden="1" customHeight="1">
      <c r="A100" s="103" t="s">
        <v>394</v>
      </c>
      <c r="B100" s="107"/>
      <c r="C100" s="105"/>
    </row>
    <row r="101" spans="1:3" ht="25.05" hidden="1" customHeight="1">
      <c r="A101" s="106" t="s">
        <v>395</v>
      </c>
      <c r="B101" s="107">
        <v>8605</v>
      </c>
      <c r="C101" s="105" t="e">
        <f ca="1">SOMMEN.ALS('Budget JE'!E:E,'GL Specs'!B101,'Budget JE'!R:R)</f>
        <v>#NAME?</v>
      </c>
    </row>
    <row r="102" spans="1:3" ht="14.1" hidden="1" customHeight="1">
      <c r="A102" s="106" t="s">
        <v>396</v>
      </c>
      <c r="B102" s="107">
        <v>8610</v>
      </c>
      <c r="C102" s="105" t="e">
        <f ca="1">SOMMEN.ALS('Budget JE'!E:E,'GL Specs'!B102,'Budget JE'!R:R)</f>
        <v>#NAME?</v>
      </c>
    </row>
    <row r="103" spans="1:3" ht="14.1" hidden="1" customHeight="1">
      <c r="A103" s="106" t="s">
        <v>397</v>
      </c>
      <c r="B103" s="107">
        <v>8600</v>
      </c>
      <c r="C103" s="105" t="e">
        <f ca="1">SOMMEN.ALS('Budget JE'!E:E,'GL Specs'!B103,'Budget JE'!R:R)</f>
        <v>#NAME?</v>
      </c>
    </row>
    <row r="104" spans="1:3" ht="14.1" hidden="1" customHeight="1">
      <c r="A104" s="106"/>
      <c r="B104" s="107"/>
      <c r="C104" s="105"/>
    </row>
    <row r="105" spans="1:3" ht="14.1" hidden="1" customHeight="1">
      <c r="A105" s="108" t="s">
        <v>398</v>
      </c>
      <c r="B105" s="107"/>
      <c r="C105" s="105" t="e">
        <f ca="1">SUM(C101:C103)</f>
        <v>#NAME?</v>
      </c>
    </row>
    <row r="106" spans="1:3" ht="14.1" hidden="1" customHeight="1">
      <c r="A106" s="108"/>
      <c r="B106" s="107"/>
      <c r="C106" s="105"/>
    </row>
    <row r="107" spans="1:3" ht="14.1" hidden="1" customHeight="1">
      <c r="A107" s="108" t="s">
        <v>399</v>
      </c>
      <c r="B107" s="107"/>
      <c r="C107" s="109" t="e">
        <f ca="1">SUM(C105,C98)</f>
        <v>#NAME?</v>
      </c>
    </row>
    <row r="108" spans="1:3" ht="14.1" hidden="1" customHeight="1">
      <c r="A108" s="102"/>
      <c r="B108" s="107"/>
      <c r="C108" s="105"/>
    </row>
    <row r="109" spans="1:3" ht="14.1" hidden="1" customHeight="1">
      <c r="A109" s="103" t="s">
        <v>400</v>
      </c>
      <c r="B109" s="107"/>
      <c r="C109" s="105"/>
    </row>
    <row r="110" spans="1:3" ht="25.05" hidden="1" customHeight="1">
      <c r="A110" s="106" t="s">
        <v>401</v>
      </c>
      <c r="B110" s="107">
        <v>7590</v>
      </c>
      <c r="C110" s="105" t="e">
        <f ca="1">SOMMEN.ALS('Budget JE'!E:E,'GL Specs'!B110,'Budget JE'!R:R)</f>
        <v>#NAME?</v>
      </c>
    </row>
    <row r="111" spans="1:3" ht="14.1" hidden="1" customHeight="1">
      <c r="A111" s="106" t="s">
        <v>402</v>
      </c>
      <c r="B111" s="107">
        <v>7595</v>
      </c>
      <c r="C111" s="105" t="e">
        <f ca="1">SOMMEN.ALS('Budget JE'!E:E,'GL Specs'!B111,'Budget JE'!R:R)</f>
        <v>#NAME?</v>
      </c>
    </row>
    <row r="112" spans="1:3" ht="14.1" hidden="1" customHeight="1">
      <c r="A112" s="106" t="s">
        <v>403</v>
      </c>
      <c r="B112" s="107">
        <v>8400</v>
      </c>
      <c r="C112" s="105" t="e">
        <f ca="1">SOMMEN.ALS('Budget JE'!E:E,'GL Specs'!B112,'Budget JE'!R:R)</f>
        <v>#NAME?</v>
      </c>
    </row>
    <row r="113" spans="1:3" ht="14.1" hidden="1" customHeight="1">
      <c r="A113" s="102"/>
      <c r="B113" s="107"/>
      <c r="C113" s="105"/>
    </row>
    <row r="114" spans="1:3" ht="14.1" hidden="1" customHeight="1">
      <c r="A114" s="108" t="s">
        <v>404</v>
      </c>
      <c r="B114" s="107"/>
      <c r="C114" s="109" t="e">
        <f ca="1">SUM(C110:C112)</f>
        <v>#NAME?</v>
      </c>
    </row>
    <row r="115" spans="1:3" ht="14.1" hidden="1" customHeight="1">
      <c r="A115" s="102"/>
      <c r="B115" s="107"/>
      <c r="C115" s="105"/>
    </row>
    <row r="116" spans="1:3" ht="14.1" hidden="1" customHeight="1">
      <c r="A116" s="103" t="s">
        <v>405</v>
      </c>
      <c r="B116" s="107"/>
      <c r="C116" s="105"/>
    </row>
    <row r="117" spans="1:3" ht="14.1" hidden="1" customHeight="1">
      <c r="A117" s="106" t="s">
        <v>406</v>
      </c>
      <c r="B117" s="107">
        <v>6200</v>
      </c>
      <c r="C117" s="105" t="e">
        <f ca="1">SOMMEN.ALS('Budget JE'!E:E,'GL Specs'!B117,'Budget JE'!R:R)</f>
        <v>#NAME?</v>
      </c>
    </row>
    <row r="118" spans="1:3" ht="14.1" hidden="1" customHeight="1">
      <c r="A118" s="106" t="s">
        <v>407</v>
      </c>
      <c r="B118" s="107">
        <v>6201</v>
      </c>
      <c r="C118" s="105" t="e">
        <f ca="1">SOMMEN.ALS('Budget JE'!E:E,'GL Specs'!B118,'Budget JE'!R:R)</f>
        <v>#NAME?</v>
      </c>
    </row>
    <row r="119" spans="1:3" ht="14.1" hidden="1" customHeight="1">
      <c r="A119" s="106" t="s">
        <v>408</v>
      </c>
      <c r="B119" s="107">
        <v>6205</v>
      </c>
      <c r="C119" s="105" t="e">
        <f ca="1">SOMMEN.ALS('Budget JE'!E:E,'GL Specs'!B119,'Budget JE'!R:R)</f>
        <v>#NAME?</v>
      </c>
    </row>
    <row r="120" spans="1:3" ht="14.1" hidden="1" customHeight="1">
      <c r="A120" s="106" t="s">
        <v>409</v>
      </c>
      <c r="B120" s="107">
        <v>6217</v>
      </c>
      <c r="C120" s="105" t="e">
        <f ca="1">SOMMEN.ALS('Budget JE'!E:E,'GL Specs'!B120,'Budget JE'!R:R)</f>
        <v>#NAME?</v>
      </c>
    </row>
    <row r="121" spans="1:3" ht="14.1" hidden="1" customHeight="1">
      <c r="A121" s="106" t="s">
        <v>410</v>
      </c>
      <c r="B121" s="107">
        <v>6230</v>
      </c>
      <c r="C121" s="105" t="e">
        <f ca="1">SOMMEN.ALS('Budget JE'!E:E,'GL Specs'!B121,'Budget JE'!R:R)</f>
        <v>#NAME?</v>
      </c>
    </row>
    <row r="122" spans="1:3" ht="14.1" hidden="1" customHeight="1">
      <c r="A122" s="106" t="s">
        <v>53</v>
      </c>
      <c r="B122" s="107">
        <v>6350</v>
      </c>
      <c r="C122" s="105" t="e">
        <f ca="1">SOMMEN.ALS('Budget JE'!E:E,'GL Specs'!B122,'Budget JE'!R:R)</f>
        <v>#NAME?</v>
      </c>
    </row>
    <row r="123" spans="1:3" ht="14.1" hidden="1" customHeight="1">
      <c r="A123" s="106" t="s">
        <v>411</v>
      </c>
      <c r="B123" s="107">
        <v>6352</v>
      </c>
      <c r="C123" s="105" t="e">
        <f ca="1">SOMMEN.ALS('Budget JE'!E:E,'GL Specs'!B123,'Budget JE'!R:R)</f>
        <v>#NAME?</v>
      </c>
    </row>
    <row r="124" spans="1:3" ht="25.05" hidden="1" customHeight="1">
      <c r="A124" s="106" t="s">
        <v>412</v>
      </c>
      <c r="B124" s="107">
        <v>6355</v>
      </c>
      <c r="C124" s="105" t="e">
        <f ca="1">SOMMEN.ALS('Budget JE'!E:E,'GL Specs'!B124,'Budget JE'!R:R)</f>
        <v>#NAME?</v>
      </c>
    </row>
    <row r="125" spans="1:3" ht="14.1" hidden="1" customHeight="1">
      <c r="A125" s="106" t="s">
        <v>413</v>
      </c>
      <c r="B125" s="107">
        <v>6500</v>
      </c>
      <c r="C125" s="105" t="e">
        <f ca="1">SOMMEN.ALS('Budget JE'!E:E,'GL Specs'!B125,'Budget JE'!R:R)</f>
        <v>#NAME?</v>
      </c>
    </row>
    <row r="126" spans="1:3" ht="14.1" hidden="1" customHeight="1">
      <c r="A126" s="106" t="s">
        <v>414</v>
      </c>
      <c r="B126" s="107">
        <v>6501</v>
      </c>
      <c r="C126" s="105" t="e">
        <f ca="1">SOMMEN.ALS('Budget JE'!E:E,'GL Specs'!B126,'Budget JE'!R:R)</f>
        <v>#NAME?</v>
      </c>
    </row>
    <row r="127" spans="1:3" ht="14.1" hidden="1" customHeight="1">
      <c r="A127" s="106" t="s">
        <v>415</v>
      </c>
      <c r="B127" s="107">
        <v>6505</v>
      </c>
      <c r="C127" s="105" t="e">
        <f ca="1">SOMMEN.ALS('Budget JE'!E:E,'GL Specs'!B127,'Budget JE'!R:R)</f>
        <v>#NAME?</v>
      </c>
    </row>
    <row r="128" spans="1:3" ht="14.1" hidden="1" customHeight="1">
      <c r="A128" s="106" t="s">
        <v>416</v>
      </c>
      <c r="B128" s="107">
        <v>6506</v>
      </c>
      <c r="C128" s="105" t="e">
        <f ca="1">SOMMEN.ALS('Budget JE'!E:E,'GL Specs'!B128,'Budget JE'!R:R)</f>
        <v>#NAME?</v>
      </c>
    </row>
    <row r="129" spans="1:3" ht="14.1" hidden="1" customHeight="1">
      <c r="A129" s="106" t="s">
        <v>417</v>
      </c>
      <c r="B129" s="107">
        <v>6509</v>
      </c>
      <c r="C129" s="105" t="e">
        <f ca="1">SOMMEN.ALS('Budget JE'!E:E,'GL Specs'!B129,'Budget JE'!R:R)</f>
        <v>#NAME?</v>
      </c>
    </row>
    <row r="130" spans="1:3" ht="14.1" hidden="1" customHeight="1">
      <c r="A130" s="106" t="s">
        <v>418</v>
      </c>
      <c r="B130" s="107">
        <v>7100</v>
      </c>
      <c r="C130" s="105" t="e">
        <f ca="1">SOMMEN.ALS('Budget JE'!E:E,'GL Specs'!B130,'Budget JE'!R:R)</f>
        <v>#NAME?</v>
      </c>
    </row>
    <row r="131" spans="1:3" ht="14.1" hidden="1" customHeight="1">
      <c r="A131" s="106" t="s">
        <v>419</v>
      </c>
      <c r="B131" s="107">
        <v>6700</v>
      </c>
      <c r="C131" s="105" t="e">
        <f ca="1">SOMMEN.ALS('Budget JE'!E:E,'GL Specs'!B131,'Budget JE'!R:R)</f>
        <v>#NAME?</v>
      </c>
    </row>
    <row r="132" spans="1:3" ht="14.1" hidden="1" customHeight="1">
      <c r="A132" s="106" t="s">
        <v>420</v>
      </c>
      <c r="B132" s="107">
        <v>6710</v>
      </c>
      <c r="C132" s="105" t="e">
        <f ca="1">SOMMEN.ALS('Budget JE'!E:E,'GL Specs'!B132,'Budget JE'!R:R)</f>
        <v>#NAME?</v>
      </c>
    </row>
    <row r="133" spans="1:3" ht="14.1" hidden="1" customHeight="1">
      <c r="A133" s="106" t="s">
        <v>421</v>
      </c>
      <c r="B133" s="107">
        <v>6800</v>
      </c>
      <c r="C133" s="105" t="e">
        <f ca="1">SOMMEN.ALS('Budget JE'!E:E,'GL Specs'!B133,'Budget JE'!R:R)</f>
        <v>#NAME?</v>
      </c>
    </row>
    <row r="134" spans="1:3" ht="14.1" hidden="1" customHeight="1">
      <c r="A134" s="106" t="s">
        <v>422</v>
      </c>
      <c r="B134" s="107">
        <v>6801</v>
      </c>
      <c r="C134" s="105" t="e">
        <f ca="1">SOMMEN.ALS('Budget JE'!E:E,'GL Specs'!B134,'Budget JE'!R:R)</f>
        <v>#NAME?</v>
      </c>
    </row>
    <row r="135" spans="1:3" ht="14.1" hidden="1" customHeight="1">
      <c r="A135" s="106" t="s">
        <v>423</v>
      </c>
      <c r="B135" s="107">
        <v>6802</v>
      </c>
      <c r="C135" s="105" t="e">
        <f ca="1">SOMMEN.ALS('Budget JE'!E:E,'GL Specs'!B135,'Budget JE'!R:R)</f>
        <v>#NAME?</v>
      </c>
    </row>
    <row r="136" spans="1:3" ht="14.1" hidden="1" customHeight="1">
      <c r="A136" s="106" t="s">
        <v>424</v>
      </c>
      <c r="B136" s="107">
        <v>6805</v>
      </c>
      <c r="C136" s="105" t="e">
        <f ca="1">SOMMEN.ALS('Budget JE'!E:E,'GL Specs'!B136,'Budget JE'!R:R)</f>
        <v>#NAME?</v>
      </c>
    </row>
    <row r="137" spans="1:3" ht="14.1" hidden="1" customHeight="1">
      <c r="A137" s="106" t="s">
        <v>425</v>
      </c>
      <c r="B137" s="107">
        <v>6806</v>
      </c>
      <c r="C137" s="105" t="e">
        <f ca="1">SOMMEN.ALS('Budget JE'!E:E,'GL Specs'!B137,'Budget JE'!R:R)</f>
        <v>#NAME?</v>
      </c>
    </row>
    <row r="138" spans="1:3" ht="25.05" hidden="1" customHeight="1">
      <c r="A138" s="106" t="s">
        <v>426</v>
      </c>
      <c r="B138" s="107">
        <v>6807</v>
      </c>
      <c r="C138" s="105" t="e">
        <f ca="1">SOMMEN.ALS('Budget JE'!E:E,'GL Specs'!B138,'Budget JE'!R:R)</f>
        <v>#NAME?</v>
      </c>
    </row>
    <row r="139" spans="1:3" ht="14.1" hidden="1" customHeight="1">
      <c r="A139" s="106" t="s">
        <v>427</v>
      </c>
      <c r="B139" s="107">
        <v>6808</v>
      </c>
      <c r="C139" s="105" t="e">
        <f ca="1">SOMMEN.ALS('Budget JE'!E:E,'GL Specs'!B139,'Budget JE'!R:R)</f>
        <v>#NAME?</v>
      </c>
    </row>
    <row r="140" spans="1:3" ht="14.1" hidden="1" customHeight="1">
      <c r="A140" s="106" t="s">
        <v>47</v>
      </c>
      <c r="B140" s="107">
        <v>6810</v>
      </c>
      <c r="C140" s="105" t="e">
        <f ca="1">SOMMEN.ALS('Budget JE'!E:E,'GL Specs'!B140,'Budget JE'!R:R)</f>
        <v>#NAME?</v>
      </c>
    </row>
    <row r="141" spans="1:3" ht="14.1" hidden="1" customHeight="1">
      <c r="A141" s="106" t="s">
        <v>428</v>
      </c>
      <c r="B141" s="107">
        <v>6815</v>
      </c>
      <c r="C141" s="105" t="e">
        <f ca="1">SOMMEN.ALS('Budget JE'!E:E,'GL Specs'!B141,'Budget JE'!R:R)</f>
        <v>#NAME?</v>
      </c>
    </row>
    <row r="142" spans="1:3" ht="25.05" hidden="1" customHeight="1">
      <c r="A142" s="106" t="s">
        <v>429</v>
      </c>
      <c r="B142" s="107">
        <v>6820</v>
      </c>
      <c r="C142" s="105" t="e">
        <f ca="1">SOMMEN.ALS('Budget JE'!E:E,'GL Specs'!B142,'Budget JE'!R:R)</f>
        <v>#NAME?</v>
      </c>
    </row>
    <row r="143" spans="1:3" ht="14.1" hidden="1" customHeight="1">
      <c r="A143" s="106" t="s">
        <v>430</v>
      </c>
      <c r="B143" s="107">
        <v>6821</v>
      </c>
      <c r="C143" s="105" t="e">
        <f ca="1">SOMMEN.ALS('Budget JE'!E:E,'GL Specs'!B143,'Budget JE'!R:R)</f>
        <v>#NAME?</v>
      </c>
    </row>
    <row r="144" spans="1:3" ht="14.1" hidden="1" customHeight="1">
      <c r="A144" s="106" t="s">
        <v>431</v>
      </c>
      <c r="B144" s="107">
        <v>6822</v>
      </c>
      <c r="C144" s="105" t="e">
        <f ca="1">SOMMEN.ALS('Budget JE'!E:E,'GL Specs'!B144,'Budget JE'!R:R)</f>
        <v>#NAME?</v>
      </c>
    </row>
    <row r="145" spans="1:11" ht="14.1" hidden="1" customHeight="1">
      <c r="A145" s="106" t="s">
        <v>432</v>
      </c>
      <c r="B145" s="107">
        <v>6823</v>
      </c>
      <c r="C145" s="105" t="e">
        <f ca="1">SOMMEN.ALS('Budget JE'!E:E,'GL Specs'!B145,'Budget JE'!R:R)</f>
        <v>#NAME?</v>
      </c>
    </row>
    <row r="146" spans="1:11" ht="14.1" hidden="1" customHeight="1">
      <c r="A146" s="106" t="s">
        <v>433</v>
      </c>
      <c r="B146" s="107">
        <v>6830</v>
      </c>
      <c r="C146" s="105" t="e">
        <f ca="1">SOMMEN.ALS('Budget JE'!E:E,'GL Specs'!B146,'Budget JE'!R:R)</f>
        <v>#NAME?</v>
      </c>
    </row>
    <row r="147" spans="1:11" ht="14.1" hidden="1" customHeight="1">
      <c r="A147" s="106" t="s">
        <v>434</v>
      </c>
      <c r="B147" s="107">
        <v>6840</v>
      </c>
      <c r="C147" s="105" t="e">
        <f ca="1">SOMMEN.ALS('Budget JE'!E:E,'GL Specs'!B147,'Budget JE'!R:R)</f>
        <v>#NAME?</v>
      </c>
    </row>
    <row r="148" spans="1:11" s="110" customFormat="1" ht="14.1" hidden="1" customHeight="1">
      <c r="A148" s="106" t="s">
        <v>435</v>
      </c>
      <c r="B148" s="107">
        <v>6860</v>
      </c>
      <c r="C148" s="105" t="e">
        <f ca="1">SOMMEN.ALS('Budget JE'!E:E,'GL Specs'!B148,'Budget JE'!R:R)</f>
        <v>#NAME?</v>
      </c>
      <c r="D148" s="102"/>
      <c r="E148" s="102"/>
      <c r="F148" s="102"/>
      <c r="G148" s="102"/>
      <c r="H148" s="102"/>
      <c r="I148" s="102"/>
      <c r="J148" s="102"/>
      <c r="K148" s="102"/>
    </row>
    <row r="149" spans="1:11" s="110" customFormat="1" ht="14.1" hidden="1" customHeight="1">
      <c r="A149" s="106" t="s">
        <v>436</v>
      </c>
      <c r="B149" s="107">
        <v>6861</v>
      </c>
      <c r="C149" s="105" t="e">
        <f ca="1">SOMMEN.ALS('Budget JE'!E:E,'GL Specs'!B149,'Budget JE'!R:R)</f>
        <v>#NAME?</v>
      </c>
      <c r="D149" s="102"/>
      <c r="E149" s="102"/>
      <c r="F149" s="102"/>
      <c r="G149" s="102"/>
      <c r="H149" s="102"/>
      <c r="I149" s="102"/>
      <c r="J149" s="102"/>
    </row>
    <row r="150" spans="1:11" s="110" customFormat="1" ht="14.1" hidden="1" customHeight="1">
      <c r="A150" s="106" t="s">
        <v>437</v>
      </c>
      <c r="B150" s="107">
        <v>6900</v>
      </c>
      <c r="C150" s="105" t="e">
        <f ca="1">SOMMEN.ALS('Budget JE'!E:E,'GL Specs'!B150,'Budget JE'!R:R)</f>
        <v>#NAME?</v>
      </c>
      <c r="D150" s="102"/>
      <c r="E150" s="102"/>
      <c r="F150" s="102"/>
      <c r="G150" s="102"/>
      <c r="H150" s="102"/>
      <c r="I150" s="102"/>
      <c r="J150" s="102"/>
    </row>
    <row r="151" spans="1:11" s="110" customFormat="1" ht="14.1" hidden="1" customHeight="1">
      <c r="A151" s="106" t="s">
        <v>438</v>
      </c>
      <c r="B151" s="107">
        <v>6910</v>
      </c>
      <c r="C151" s="105" t="e">
        <f ca="1">SOMMEN.ALS('Budget JE'!E:E,'GL Specs'!B151,'Budget JE'!R:R)</f>
        <v>#NAME?</v>
      </c>
      <c r="D151" s="102"/>
      <c r="E151" s="102"/>
      <c r="F151" s="102"/>
      <c r="G151" s="102"/>
      <c r="H151" s="102"/>
      <c r="I151" s="102"/>
      <c r="J151" s="102"/>
    </row>
    <row r="152" spans="1:11" s="110" customFormat="1" ht="14.1" hidden="1" customHeight="1">
      <c r="A152" s="106" t="s">
        <v>439</v>
      </c>
      <c r="B152" s="107">
        <v>6915</v>
      </c>
      <c r="C152" s="105" t="e">
        <f ca="1">SOMMEN.ALS('Budget JE'!E:E,'GL Specs'!B152,'Budget JE'!R:R)</f>
        <v>#NAME?</v>
      </c>
      <c r="D152" s="102"/>
      <c r="E152" s="102"/>
      <c r="F152" s="102"/>
      <c r="G152" s="102"/>
      <c r="H152" s="102"/>
      <c r="I152" s="102"/>
      <c r="J152" s="102"/>
    </row>
    <row r="153" spans="1:11" s="110" customFormat="1" ht="14.1" hidden="1" customHeight="1">
      <c r="A153" s="106" t="s">
        <v>440</v>
      </c>
      <c r="B153" s="107">
        <v>6990</v>
      </c>
      <c r="C153" s="105" t="e">
        <f ca="1">SOMMEN.ALS('Budget JE'!E:E,'GL Specs'!B153,'Budget JE'!R:R)</f>
        <v>#NAME?</v>
      </c>
      <c r="D153" s="102"/>
      <c r="E153" s="102"/>
      <c r="F153" s="102"/>
      <c r="G153" s="102"/>
      <c r="H153" s="102"/>
      <c r="I153" s="102"/>
      <c r="J153" s="102"/>
    </row>
    <row r="154" spans="1:11" s="110" customFormat="1" ht="14.1" hidden="1" customHeight="1">
      <c r="A154" s="106" t="s">
        <v>441</v>
      </c>
      <c r="B154" s="107">
        <v>7101</v>
      </c>
      <c r="C154" s="105" t="e">
        <f ca="1">SOMMEN.ALS('Budget JE'!E:E,'GL Specs'!B154,'Budget JE'!R:R)</f>
        <v>#NAME?</v>
      </c>
      <c r="D154" s="102"/>
      <c r="E154" s="102"/>
      <c r="F154" s="102"/>
      <c r="G154" s="102"/>
      <c r="H154" s="102"/>
      <c r="I154" s="102"/>
      <c r="J154" s="102"/>
    </row>
    <row r="155" spans="1:11" s="110" customFormat="1" ht="14.1" hidden="1" customHeight="1">
      <c r="A155" s="106" t="s">
        <v>442</v>
      </c>
      <c r="B155" s="107">
        <v>6980</v>
      </c>
      <c r="C155" s="105" t="e">
        <f ca="1">SOMMEN.ALS('Budget JE'!E:E,'GL Specs'!B155,'Budget JE'!R:R)</f>
        <v>#NAME?</v>
      </c>
      <c r="D155" s="102"/>
      <c r="E155" s="102"/>
      <c r="F155" s="102"/>
      <c r="G155" s="102"/>
      <c r="H155" s="102"/>
      <c r="I155" s="102"/>
      <c r="J155" s="102"/>
    </row>
    <row r="156" spans="1:11" s="110" customFormat="1" ht="14.1" hidden="1" customHeight="1">
      <c r="A156" s="102"/>
      <c r="B156" s="107"/>
      <c r="C156" s="105"/>
      <c r="D156" s="102"/>
      <c r="E156" s="102"/>
      <c r="F156" s="102"/>
      <c r="G156" s="102"/>
      <c r="H156" s="102"/>
      <c r="I156" s="102"/>
      <c r="J156" s="102"/>
    </row>
    <row r="157" spans="1:11" s="110" customFormat="1" ht="26.1" hidden="1" customHeight="1">
      <c r="A157" s="108" t="s">
        <v>443</v>
      </c>
      <c r="B157" s="107"/>
      <c r="C157" s="109" t="e">
        <f ca="1">SUM(C117:C155)</f>
        <v>#NAME?</v>
      </c>
      <c r="D157" s="102"/>
      <c r="E157" s="102"/>
      <c r="F157" s="102"/>
      <c r="G157" s="102"/>
      <c r="H157" s="102"/>
      <c r="I157" s="102"/>
      <c r="J157" s="102"/>
    </row>
    <row r="158" spans="1:11" s="110" customFormat="1" ht="14.1" hidden="1" customHeight="1">
      <c r="A158" s="108"/>
      <c r="B158" s="107"/>
      <c r="C158" s="105"/>
      <c r="D158" s="102"/>
      <c r="E158" s="102"/>
      <c r="F158" s="102"/>
      <c r="G158" s="102"/>
      <c r="H158" s="102"/>
      <c r="I158" s="102"/>
      <c r="J158" s="102"/>
    </row>
    <row r="159" spans="1:11" s="110" customFormat="1" ht="14.1" hidden="1" customHeight="1">
      <c r="A159" s="108" t="s">
        <v>444</v>
      </c>
      <c r="B159" s="107"/>
      <c r="C159" s="105" t="e">
        <f ca="1">SUM(C157,C114,C107,C68,C62,C53,C45,C14)</f>
        <v>#NAME?</v>
      </c>
      <c r="D159" s="102"/>
      <c r="E159" s="102"/>
      <c r="F159" s="102"/>
      <c r="G159" s="102"/>
      <c r="H159" s="102"/>
      <c r="I159" s="102"/>
      <c r="J159" s="102"/>
    </row>
    <row r="160" spans="1:11" s="110" customFormat="1" ht="14.1" hidden="1" customHeight="1">
      <c r="A160" s="108"/>
      <c r="B160" s="107"/>
      <c r="C160" s="105"/>
      <c r="D160" s="102"/>
      <c r="E160" s="102"/>
      <c r="F160" s="102"/>
      <c r="G160" s="102"/>
      <c r="H160" s="102"/>
      <c r="I160" s="102"/>
      <c r="J160" s="102"/>
    </row>
    <row r="161" spans="1:11" s="110" customFormat="1" ht="14.1" hidden="1" customHeight="1">
      <c r="A161" s="108" t="s">
        <v>445</v>
      </c>
      <c r="B161" s="107">
        <v>8800</v>
      </c>
      <c r="C161" s="105" t="e">
        <f ca="1">SOMMEN.ALS('Budget JE'!E:E,'GL Specs'!B161,'Budget JE'!R:R)</f>
        <v>#NAME?</v>
      </c>
      <c r="D161" s="102"/>
      <c r="E161" s="102"/>
      <c r="F161" s="102"/>
      <c r="G161" s="102"/>
      <c r="H161" s="102"/>
      <c r="I161" s="102"/>
      <c r="J161" s="102"/>
    </row>
    <row r="162" spans="1:11" s="110" customFormat="1" ht="14.1" hidden="1" customHeight="1">
      <c r="A162" s="108"/>
      <c r="B162" s="107"/>
      <c r="C162" s="105"/>
      <c r="D162" s="102"/>
      <c r="E162" s="102"/>
      <c r="F162" s="102"/>
      <c r="G162" s="102"/>
      <c r="H162" s="102"/>
      <c r="I162" s="102"/>
      <c r="J162" s="102"/>
    </row>
    <row r="163" spans="1:11" s="110" customFormat="1" ht="14.1" hidden="1" customHeight="1">
      <c r="A163" s="108" t="s">
        <v>446</v>
      </c>
      <c r="B163" s="107"/>
      <c r="C163" s="109" t="e">
        <f ca="1">SUM(C159,C161)</f>
        <v>#NAME?</v>
      </c>
      <c r="D163" s="102"/>
      <c r="E163" s="102"/>
      <c r="F163" s="102"/>
      <c r="G163" s="102"/>
      <c r="H163" s="102"/>
      <c r="I163" s="102"/>
      <c r="J163" s="102"/>
    </row>
    <row r="164" spans="1:11" ht="14.1" hidden="1" customHeight="1">
      <c r="A164" s="102"/>
      <c r="B164" s="107"/>
      <c r="C164" s="105"/>
      <c r="K164" s="110"/>
    </row>
    <row r="165" spans="1:11" ht="14.1" hidden="1" customHeight="1">
      <c r="A165" s="103" t="s">
        <v>447</v>
      </c>
      <c r="B165" s="107"/>
      <c r="C165" s="105"/>
    </row>
    <row r="166" spans="1:11" ht="14.1" hidden="1" customHeight="1">
      <c r="A166" s="106" t="s">
        <v>448</v>
      </c>
      <c r="B166" s="107">
        <v>6235</v>
      </c>
      <c r="C166" s="105" t="e">
        <f ca="1">SOMMEN.ALS('Budget JE'!E:E,'GL Specs'!B166,'Budget JE'!R:R)</f>
        <v>#NAME?</v>
      </c>
    </row>
    <row r="167" spans="1:11" ht="14.1" hidden="1" customHeight="1">
      <c r="A167" s="106" t="s">
        <v>449</v>
      </c>
      <c r="B167" s="107">
        <v>6202</v>
      </c>
      <c r="C167" s="105" t="e">
        <f ca="1">SOMMEN.ALS('Budget JE'!E:E,'GL Specs'!B167,'Budget JE'!R:R)</f>
        <v>#NAME?</v>
      </c>
    </row>
    <row r="168" spans="1:11" ht="14.1" hidden="1" customHeight="1">
      <c r="A168" s="106" t="s">
        <v>450</v>
      </c>
      <c r="B168" s="107">
        <v>6720</v>
      </c>
      <c r="C168" s="105" t="e">
        <f ca="1">SOMMEN.ALS('Budget JE'!E:E,'GL Specs'!B168,'Budget JE'!R:R)</f>
        <v>#NAME?</v>
      </c>
    </row>
    <row r="169" spans="1:11" ht="14.1" hidden="1" customHeight="1">
      <c r="A169" s="106" t="s">
        <v>451</v>
      </c>
      <c r="B169" s="107">
        <v>6721</v>
      </c>
      <c r="C169" s="105" t="e">
        <f ca="1">SOMMEN.ALS('Budget JE'!E:E,'GL Specs'!B169,'Budget JE'!R:R)</f>
        <v>#NAME?</v>
      </c>
    </row>
    <row r="170" spans="1:11" ht="14.1" hidden="1" customHeight="1">
      <c r="A170" s="106" t="s">
        <v>452</v>
      </c>
      <c r="B170" s="107">
        <v>6722</v>
      </c>
      <c r="C170" s="105" t="e">
        <f ca="1">SOMMEN.ALS('Budget JE'!E:E,'GL Specs'!B170,'Budget JE'!R:R)</f>
        <v>#NAME?</v>
      </c>
    </row>
    <row r="171" spans="1:11" ht="14.1" hidden="1" customHeight="1">
      <c r="A171" s="106" t="s">
        <v>453</v>
      </c>
      <c r="B171" s="107">
        <v>6723</v>
      </c>
      <c r="C171" s="105" t="e">
        <f ca="1">SOMMEN.ALS('Budget JE'!E:E,'GL Specs'!B171,'Budget JE'!R:R)</f>
        <v>#NAME?</v>
      </c>
    </row>
    <row r="172" spans="1:11" ht="14.1" hidden="1" customHeight="1">
      <c r="A172" s="106" t="s">
        <v>454</v>
      </c>
      <c r="B172" s="107">
        <v>6724</v>
      </c>
      <c r="C172" s="105" t="e">
        <f ca="1">SOMMEN.ALS('Budget JE'!E:E,'GL Specs'!B172,'Budget JE'!R:R)</f>
        <v>#NAME?</v>
      </c>
    </row>
    <row r="173" spans="1:11" ht="14.1" hidden="1" customHeight="1">
      <c r="A173" s="106" t="s">
        <v>455</v>
      </c>
      <c r="B173" s="107">
        <v>6725</v>
      </c>
      <c r="C173" s="105" t="e">
        <f ca="1">SOMMEN.ALS('Budget JE'!E:E,'GL Specs'!B173,'Budget JE'!R:R)</f>
        <v>#NAME?</v>
      </c>
    </row>
    <row r="174" spans="1:11" ht="14.1" hidden="1" customHeight="1">
      <c r="A174" s="106" t="s">
        <v>456</v>
      </c>
      <c r="B174" s="107">
        <v>6726</v>
      </c>
      <c r="C174" s="105" t="e">
        <f ca="1">SOMMEN.ALS('Budget JE'!E:E,'GL Specs'!B174,'Budget JE'!R:R)</f>
        <v>#NAME?</v>
      </c>
    </row>
    <row r="175" spans="1:11" ht="14.1" hidden="1" customHeight="1">
      <c r="A175" s="106" t="s">
        <v>457</v>
      </c>
      <c r="B175" s="107">
        <v>6727</v>
      </c>
      <c r="C175" s="105" t="e">
        <f ca="1">SOMMEN.ALS('Budget JE'!E:E,'GL Specs'!B175,'Budget JE'!R:R)</f>
        <v>#NAME?</v>
      </c>
    </row>
    <row r="176" spans="1:11" ht="14.1" hidden="1" customHeight="1">
      <c r="A176" s="106" t="s">
        <v>458</v>
      </c>
      <c r="B176" s="107">
        <v>6728</v>
      </c>
      <c r="C176" s="105" t="e">
        <f ca="1">SOMMEN.ALS('Budget JE'!E:E,'GL Specs'!B176,'Budget JE'!R:R)</f>
        <v>#NAME?</v>
      </c>
    </row>
    <row r="177" spans="1:11" ht="14.1" hidden="1" customHeight="1">
      <c r="A177" s="106" t="s">
        <v>459</v>
      </c>
      <c r="B177" s="107">
        <v>6730</v>
      </c>
      <c r="C177" s="105" t="e">
        <f ca="1">SOMMEN.ALS('Budget JE'!E:E,'GL Specs'!B177,'Budget JE'!R:R)</f>
        <v>#NAME?</v>
      </c>
    </row>
    <row r="178" spans="1:11" ht="14.1" hidden="1" customHeight="1">
      <c r="A178" s="106" t="s">
        <v>460</v>
      </c>
      <c r="B178" s="107">
        <v>6750</v>
      </c>
      <c r="C178" s="105" t="e">
        <f ca="1">SOMMEN.ALS('Budget JE'!E:E,'GL Specs'!B178,'Budget JE'!R:R)</f>
        <v>#NAME?</v>
      </c>
    </row>
    <row r="179" spans="1:11" ht="14.1" hidden="1" customHeight="1">
      <c r="A179" s="106" t="s">
        <v>461</v>
      </c>
      <c r="B179" s="107">
        <v>6920</v>
      </c>
      <c r="C179" s="105" t="e">
        <f ca="1">SOMMEN.ALS('Budget JE'!E:E,'GL Specs'!B179,'Budget JE'!R:R)</f>
        <v>#NAME?</v>
      </c>
    </row>
    <row r="180" spans="1:11" s="110" customFormat="1" ht="14.1" hidden="1" customHeight="1">
      <c r="A180" s="106" t="s">
        <v>462</v>
      </c>
      <c r="B180" s="107">
        <v>6930</v>
      </c>
      <c r="C180" s="105" t="e">
        <f ca="1">SOMMEN.ALS('Budget JE'!E:E,'GL Specs'!B180,'Budget JE'!R:R)</f>
        <v>#NAME?</v>
      </c>
      <c r="D180" s="102"/>
      <c r="E180" s="102"/>
      <c r="F180" s="102"/>
      <c r="G180" s="102"/>
      <c r="H180" s="102"/>
      <c r="I180" s="102"/>
      <c r="J180" s="102"/>
      <c r="K180" s="102"/>
    </row>
    <row r="181" spans="1:11" s="110" customFormat="1" ht="14.1" hidden="1" customHeight="1">
      <c r="A181" s="106" t="s">
        <v>463</v>
      </c>
      <c r="B181" s="107">
        <v>6950</v>
      </c>
      <c r="C181" s="105" t="e">
        <f ca="1">SOMMEN.ALS('Budget JE'!E:E,'GL Specs'!B181,'Budget JE'!R:R)</f>
        <v>#NAME?</v>
      </c>
      <c r="D181" s="102"/>
      <c r="E181" s="102"/>
      <c r="F181" s="102"/>
      <c r="G181" s="102"/>
      <c r="H181" s="102"/>
      <c r="I181" s="102"/>
      <c r="J181" s="102"/>
    </row>
    <row r="182" spans="1:11" s="110" customFormat="1" ht="14.1" hidden="1" customHeight="1">
      <c r="A182" s="106" t="s">
        <v>464</v>
      </c>
      <c r="B182" s="107">
        <v>6960</v>
      </c>
      <c r="C182" s="105" t="e">
        <f ca="1">SOMMEN.ALS('Budget JE'!E:E,'GL Specs'!B182,'Budget JE'!R:R)</f>
        <v>#NAME?</v>
      </c>
      <c r="D182" s="102"/>
      <c r="E182" s="102"/>
      <c r="F182" s="102"/>
      <c r="G182" s="102"/>
      <c r="H182" s="102"/>
      <c r="I182" s="102"/>
      <c r="J182" s="102"/>
    </row>
    <row r="183" spans="1:11" ht="14.1" hidden="1" customHeight="1">
      <c r="A183" s="106" t="s">
        <v>465</v>
      </c>
      <c r="B183" s="107">
        <v>6985</v>
      </c>
      <c r="C183" s="105" t="e">
        <f ca="1">SOMMEN.ALS('Budget JE'!E:E,'GL Specs'!B183,'Budget JE'!R:R)</f>
        <v>#NAME?</v>
      </c>
      <c r="K183" s="110"/>
    </row>
    <row r="184" spans="1:11" s="110" customFormat="1" ht="14.1" hidden="1" customHeight="1">
      <c r="A184" s="106" t="s">
        <v>466</v>
      </c>
      <c r="B184" s="107">
        <v>8710</v>
      </c>
      <c r="C184" s="105" t="e">
        <f ca="1">SOMMEN.ALS('Budget JE'!E:E,'GL Specs'!B184,'Budget JE'!R:R)</f>
        <v>#NAME?</v>
      </c>
      <c r="D184" s="102"/>
      <c r="E184" s="102"/>
      <c r="F184" s="102"/>
      <c r="G184" s="102"/>
      <c r="H184" s="102"/>
      <c r="I184" s="102"/>
      <c r="J184" s="102"/>
      <c r="K184" s="102"/>
    </row>
    <row r="185" spans="1:11" s="110" customFormat="1" ht="14.1" hidden="1" customHeight="1">
      <c r="A185" s="102"/>
      <c r="B185" s="107"/>
      <c r="C185" s="105"/>
      <c r="D185" s="102"/>
      <c r="E185" s="102"/>
      <c r="F185" s="102"/>
      <c r="G185" s="102"/>
      <c r="H185" s="102"/>
      <c r="I185" s="102"/>
      <c r="J185" s="102"/>
    </row>
    <row r="186" spans="1:11" s="110" customFormat="1" ht="14.1" hidden="1" customHeight="1">
      <c r="A186" s="108" t="s">
        <v>467</v>
      </c>
      <c r="B186" s="107"/>
      <c r="C186" s="109" t="e">
        <f ca="1">SUM(C166:C184)</f>
        <v>#NAME?</v>
      </c>
      <c r="D186" s="102"/>
      <c r="E186" s="102"/>
      <c r="F186" s="102"/>
      <c r="G186" s="102"/>
      <c r="H186" s="102"/>
      <c r="I186" s="102"/>
      <c r="J186" s="102"/>
    </row>
    <row r="187" spans="1:11" s="110" customFormat="1" ht="14.1" hidden="1" customHeight="1">
      <c r="A187" s="102"/>
      <c r="B187" s="107"/>
      <c r="C187" s="105"/>
      <c r="D187" s="102"/>
      <c r="E187" s="102"/>
      <c r="F187" s="102"/>
      <c r="G187" s="102"/>
      <c r="H187" s="102"/>
      <c r="I187" s="102"/>
      <c r="J187" s="102"/>
    </row>
    <row r="188" spans="1:11" s="110" customFormat="1" ht="14.1" hidden="1" customHeight="1">
      <c r="A188" s="108" t="s">
        <v>468</v>
      </c>
      <c r="B188" s="107"/>
      <c r="C188" s="105"/>
      <c r="D188" s="102"/>
      <c r="E188" s="102"/>
      <c r="F188" s="102"/>
      <c r="G188" s="102"/>
      <c r="H188" s="102"/>
      <c r="I188" s="102"/>
      <c r="J188" s="102"/>
    </row>
    <row r="189" spans="1:11" s="110" customFormat="1" ht="14.1" hidden="1" customHeight="1">
      <c r="A189" s="102"/>
      <c r="B189" s="107"/>
      <c r="C189" s="105"/>
      <c r="D189" s="102"/>
      <c r="E189" s="102"/>
      <c r="F189" s="102"/>
      <c r="G189" s="102"/>
      <c r="H189" s="102"/>
      <c r="I189" s="102"/>
      <c r="J189" s="102"/>
    </row>
    <row r="190" spans="1:11" s="110" customFormat="1" ht="14.1" hidden="1" customHeight="1">
      <c r="A190" s="108" t="s">
        <v>469</v>
      </c>
      <c r="B190" s="107"/>
      <c r="C190" s="109" t="e">
        <f ca="1">SUM(C186,C163)</f>
        <v>#NAME?</v>
      </c>
      <c r="D190" s="102"/>
      <c r="E190" s="102"/>
      <c r="F190" s="102"/>
      <c r="G190" s="102"/>
      <c r="H190" s="102"/>
      <c r="I190" s="102"/>
      <c r="J190" s="102"/>
    </row>
    <row r="191" spans="1:11" s="110" customFormat="1" ht="14.1" hidden="1" customHeight="1">
      <c r="A191" s="102"/>
      <c r="B191" s="114"/>
      <c r="C191" s="105"/>
      <c r="D191" s="102"/>
      <c r="E191" s="102"/>
      <c r="F191" s="102"/>
      <c r="G191" s="102"/>
      <c r="H191" s="102"/>
      <c r="I191" s="102"/>
      <c r="J191" s="102"/>
    </row>
    <row r="192" spans="1:11" s="8" customFormat="1" ht="17.399999999999999" customHeight="1">
      <c r="A192" s="5" t="s">
        <v>470</v>
      </c>
      <c r="B192" s="6"/>
      <c r="C192" s="7"/>
      <c r="D192" s="7"/>
    </row>
    <row r="193" spans="1:12" s="8" customFormat="1" ht="15.6" customHeight="1">
      <c r="A193" s="73" t="s">
        <v>471</v>
      </c>
      <c r="B193" s="6"/>
      <c r="C193" s="7"/>
      <c r="D193" s="7"/>
    </row>
    <row r="194" spans="1:12" s="8" customFormat="1" ht="15.6" customHeight="1">
      <c r="A194" s="115" t="s">
        <v>472</v>
      </c>
      <c r="B194" s="6"/>
      <c r="C194" s="7"/>
      <c r="D194" s="7"/>
    </row>
    <row r="195" spans="1:12" s="8" customFormat="1" ht="15.6" customHeight="1">
      <c r="A195" s="115"/>
      <c r="B195" s="6"/>
      <c r="C195" s="7"/>
      <c r="D195" s="7"/>
    </row>
    <row r="196" spans="1:12" s="8" customFormat="1" ht="15.6" customHeight="1">
      <c r="A196" s="116" t="s">
        <v>473</v>
      </c>
      <c r="B196" s="116"/>
      <c r="C196" s="116"/>
      <c r="D196" s="116"/>
      <c r="E196" s="116"/>
      <c r="F196" s="116"/>
      <c r="G196" s="98"/>
      <c r="H196" s="98"/>
      <c r="I196" s="98"/>
      <c r="J196" s="98"/>
      <c r="K196" s="98"/>
      <c r="L196" s="98"/>
    </row>
    <row r="197" spans="1:12" s="8" customFormat="1" ht="15.6" customHeight="1">
      <c r="A197" s="115"/>
      <c r="B197" s="6"/>
      <c r="C197" s="7"/>
      <c r="D197" s="7"/>
    </row>
    <row r="198" spans="1:12">
      <c r="A198" s="105" t="s">
        <v>474</v>
      </c>
    </row>
    <row r="199" spans="1:12">
      <c r="A199" s="105" t="s">
        <v>475</v>
      </c>
    </row>
    <row r="200" spans="1:12">
      <c r="A200" s="105" t="s">
        <v>476</v>
      </c>
    </row>
    <row r="201" spans="1:12">
      <c r="A201" s="105" t="s">
        <v>477</v>
      </c>
    </row>
    <row r="202" spans="1:12">
      <c r="A202" s="105" t="s">
        <v>478</v>
      </c>
    </row>
    <row r="203" spans="1:12">
      <c r="A203" s="105" t="s">
        <v>479</v>
      </c>
    </row>
    <row r="204" spans="1:12">
      <c r="A204" s="105" t="s">
        <v>480</v>
      </c>
    </row>
    <row r="205" spans="1:12">
      <c r="A205" s="105" t="s">
        <v>476</v>
      </c>
    </row>
    <row r="206" spans="1:12">
      <c r="A206" s="105" t="s">
        <v>481</v>
      </c>
    </row>
    <row r="207" spans="1:12">
      <c r="A207" s="105" t="s">
        <v>482</v>
      </c>
    </row>
    <row r="208" spans="1:12">
      <c r="A208" s="105" t="s">
        <v>483</v>
      </c>
    </row>
    <row r="209" spans="1:6">
      <c r="A209" s="105" t="s">
        <v>484</v>
      </c>
    </row>
    <row r="210" spans="1:6">
      <c r="A210" s="105" t="s">
        <v>485</v>
      </c>
    </row>
    <row r="211" spans="1:6">
      <c r="A211" s="105" t="s">
        <v>486</v>
      </c>
    </row>
    <row r="212" spans="1:6" ht="14.4" customHeight="1" thickBot="1"/>
    <row r="213" spans="1:6" ht="16.2" customHeight="1" thickBot="1">
      <c r="A213" s="296" t="s">
        <v>487</v>
      </c>
      <c r="B213" s="297"/>
      <c r="C213" s="297"/>
      <c r="D213" s="297"/>
      <c r="E213" s="297"/>
      <c r="F213" s="298"/>
    </row>
    <row r="214" spans="1:6" ht="42" customHeight="1">
      <c r="A214" s="117" t="s">
        <v>488</v>
      </c>
      <c r="B214" s="117" t="s">
        <v>489</v>
      </c>
      <c r="C214" s="117" t="s">
        <v>490</v>
      </c>
      <c r="D214" s="117" t="s">
        <v>491</v>
      </c>
      <c r="E214" s="117" t="s">
        <v>490</v>
      </c>
      <c r="F214" s="117" t="s">
        <v>492</v>
      </c>
    </row>
    <row r="215" spans="1:6">
      <c r="A215" s="118"/>
      <c r="B215" s="118" t="s">
        <v>493</v>
      </c>
      <c r="C215" s="119"/>
      <c r="D215" s="120" t="s">
        <v>494</v>
      </c>
      <c r="E215" s="120"/>
      <c r="F215" s="120" t="s">
        <v>495</v>
      </c>
    </row>
    <row r="216" spans="1:6">
      <c r="A216" s="121" t="s">
        <v>496</v>
      </c>
      <c r="B216" s="122" t="e">
        <f ca="1">C14</f>
        <v>#NAME?</v>
      </c>
      <c r="C216" s="123"/>
      <c r="D216" s="122" t="e">
        <f>#REF!</f>
        <v>#REF!</v>
      </c>
      <c r="E216" s="122"/>
      <c r="F216" s="122" t="e">
        <f t="shared" ref="F216:F226" ca="1" si="0">D216-B216</f>
        <v>#REF!</v>
      </c>
    </row>
    <row r="217" spans="1:6">
      <c r="A217" s="121" t="s">
        <v>497</v>
      </c>
      <c r="B217" s="122" t="e">
        <f ca="1">C45</f>
        <v>#NAME?</v>
      </c>
      <c r="C217" s="123"/>
      <c r="D217" s="122" t="e">
        <f>#REF!</f>
        <v>#REF!</v>
      </c>
      <c r="E217" s="122"/>
      <c r="F217" s="122" t="e">
        <f t="shared" ca="1" si="0"/>
        <v>#REF!</v>
      </c>
    </row>
    <row r="218" spans="1:6">
      <c r="A218" s="121" t="s">
        <v>498</v>
      </c>
      <c r="B218" s="122" t="e">
        <f ca="1">C53</f>
        <v>#NAME?</v>
      </c>
      <c r="C218" s="123"/>
      <c r="D218" s="122" t="e">
        <f>#REF!</f>
        <v>#REF!</v>
      </c>
      <c r="E218" s="122"/>
      <c r="F218" s="122" t="e">
        <f t="shared" ca="1" si="0"/>
        <v>#REF!</v>
      </c>
    </row>
    <row r="219" spans="1:6">
      <c r="A219" s="121" t="s">
        <v>499</v>
      </c>
      <c r="B219" s="122" t="e">
        <f ca="1">C62</f>
        <v>#NAME?</v>
      </c>
      <c r="C219" s="123"/>
      <c r="D219" s="122" t="e">
        <f>#REF!</f>
        <v>#REF!</v>
      </c>
      <c r="E219" s="122"/>
      <c r="F219" s="122" t="e">
        <f t="shared" ca="1" si="0"/>
        <v>#REF!</v>
      </c>
    </row>
    <row r="220" spans="1:6">
      <c r="A220" s="121" t="s">
        <v>500</v>
      </c>
      <c r="B220" s="122" t="e">
        <f ca="1">C68</f>
        <v>#NAME?</v>
      </c>
      <c r="C220" s="123"/>
      <c r="D220" s="122" t="e">
        <f>#REF!</f>
        <v>#REF!</v>
      </c>
      <c r="E220" s="122"/>
      <c r="F220" s="122" t="e">
        <f t="shared" ca="1" si="0"/>
        <v>#REF!</v>
      </c>
    </row>
    <row r="221" spans="1:6">
      <c r="A221" s="121" t="s">
        <v>501</v>
      </c>
      <c r="B221" s="122" t="e">
        <f ca="1">C107</f>
        <v>#NAME?</v>
      </c>
      <c r="C221" s="123"/>
      <c r="D221" s="122" t="e">
        <f>#REF!</f>
        <v>#REF!</v>
      </c>
      <c r="E221" s="122"/>
      <c r="F221" s="122" t="e">
        <f t="shared" ca="1" si="0"/>
        <v>#REF!</v>
      </c>
    </row>
    <row r="222" spans="1:6">
      <c r="A222" s="121" t="s">
        <v>502</v>
      </c>
      <c r="B222" s="122" t="e">
        <f ca="1">C114</f>
        <v>#NAME?</v>
      </c>
      <c r="C222" s="123"/>
      <c r="D222" s="122" t="e">
        <f>#REF!</f>
        <v>#REF!</v>
      </c>
      <c r="E222" s="122"/>
      <c r="F222" s="122" t="e">
        <f t="shared" ca="1" si="0"/>
        <v>#REF!</v>
      </c>
    </row>
    <row r="223" spans="1:6">
      <c r="A223" s="121" t="s">
        <v>503</v>
      </c>
      <c r="B223" s="122" t="e">
        <f ca="1">C157</f>
        <v>#NAME?</v>
      </c>
      <c r="C223" s="123"/>
      <c r="D223" s="122" t="e">
        <f>#REF!</f>
        <v>#REF!</v>
      </c>
      <c r="E223" s="122"/>
      <c r="F223" s="122" t="e">
        <f t="shared" ca="1" si="0"/>
        <v>#REF!</v>
      </c>
    </row>
    <row r="224" spans="1:6">
      <c r="A224" s="121" t="s">
        <v>504</v>
      </c>
      <c r="B224" s="122" t="e">
        <f ca="1">C159</f>
        <v>#NAME?</v>
      </c>
      <c r="C224" s="124" t="e">
        <f ca="1">IF(SUM(B216:B223)=B224,"Ties","Doesn't Tie")</f>
        <v>#NAME?</v>
      </c>
      <c r="D224" s="122" t="e">
        <f>#REF!</f>
        <v>#REF!</v>
      </c>
      <c r="E224" s="124" t="e">
        <f>IF(SUM(D216:D223)=D224,"Ties","Doesn't Tie")</f>
        <v>#REF!</v>
      </c>
      <c r="F224" s="122" t="e">
        <f t="shared" ca="1" si="0"/>
        <v>#REF!</v>
      </c>
    </row>
    <row r="225" spans="1:12">
      <c r="A225" s="121" t="s">
        <v>505</v>
      </c>
      <c r="B225" s="122" t="e">
        <f ca="1">C161</f>
        <v>#NAME?</v>
      </c>
      <c r="C225" s="124"/>
      <c r="D225" s="122" t="e">
        <f>#REF!</f>
        <v>#REF!</v>
      </c>
      <c r="E225" s="125"/>
      <c r="F225" s="122" t="e">
        <f t="shared" ca="1" si="0"/>
        <v>#REF!</v>
      </c>
    </row>
    <row r="226" spans="1:12">
      <c r="A226" s="121" t="s">
        <v>506</v>
      </c>
      <c r="B226" s="122" t="e">
        <f ca="1">C163</f>
        <v>#NAME?</v>
      </c>
      <c r="C226" s="124" t="e">
        <f ca="1">IF(SUM(B224,B225)=B226,"Ties","Doesn't Tie")</f>
        <v>#NAME?</v>
      </c>
      <c r="D226" s="122" t="e">
        <f>#REF!</f>
        <v>#REF!</v>
      </c>
      <c r="E226" s="124" t="e">
        <f>IF(SUM(D224,D225)=D226,"Ties","Doesn't Tie")</f>
        <v>#REF!</v>
      </c>
      <c r="F226" s="122" t="e">
        <f t="shared" ca="1" si="0"/>
        <v>#REF!</v>
      </c>
    </row>
    <row r="227" spans="1:12">
      <c r="A227" s="126"/>
      <c r="B227" s="105"/>
      <c r="C227" s="127"/>
      <c r="D227" s="105"/>
      <c r="E227" s="127"/>
      <c r="F227" s="105"/>
    </row>
    <row r="228" spans="1:12" s="8" customFormat="1" ht="15.6" customHeight="1">
      <c r="A228" s="128" t="s">
        <v>507</v>
      </c>
      <c r="B228" s="128"/>
      <c r="C228" s="128"/>
      <c r="D228" s="128"/>
      <c r="E228" s="128"/>
      <c r="F228" s="128"/>
      <c r="G228" s="128"/>
      <c r="H228" s="128"/>
      <c r="I228" s="128"/>
      <c r="J228" s="128"/>
      <c r="K228" s="128"/>
      <c r="L228" s="128"/>
    </row>
    <row r="229" spans="1:12" s="8" customFormat="1" ht="15.6" customHeight="1">
      <c r="A229" s="129" t="s">
        <v>508</v>
      </c>
      <c r="B229" s="128"/>
      <c r="C229" s="128"/>
      <c r="D229" s="128"/>
      <c r="E229" s="128"/>
      <c r="F229" s="128"/>
      <c r="G229" s="128"/>
      <c r="H229" s="128"/>
      <c r="I229" s="128"/>
      <c r="J229" s="128"/>
      <c r="K229" s="128"/>
      <c r="L229" s="128"/>
    </row>
    <row r="230" spans="1:12" ht="14.4" customHeight="1" thickBot="1">
      <c r="A230" s="126"/>
      <c r="B230" s="105"/>
      <c r="C230" s="127"/>
      <c r="D230" s="105"/>
      <c r="E230" s="127"/>
      <c r="F230" s="105"/>
    </row>
    <row r="231" spans="1:12" s="8" customFormat="1" ht="15.75" customHeight="1" thickBot="1">
      <c r="A231" s="296" t="s">
        <v>509</v>
      </c>
      <c r="B231" s="297"/>
      <c r="C231" s="297"/>
      <c r="D231" s="297"/>
      <c r="E231" s="297"/>
      <c r="F231" s="297"/>
      <c r="G231" s="297"/>
      <c r="H231" s="297"/>
      <c r="I231" s="298"/>
      <c r="K231" s="299" t="s">
        <v>509</v>
      </c>
      <c r="L231" s="298"/>
    </row>
    <row r="232" spans="1:12" s="130" customFormat="1" ht="42.6" customHeight="1">
      <c r="A232" s="20" t="s">
        <v>510</v>
      </c>
      <c r="B232" s="20" t="s">
        <v>511</v>
      </c>
      <c r="C232" s="20" t="s">
        <v>512</v>
      </c>
      <c r="D232" s="20" t="s">
        <v>513</v>
      </c>
      <c r="E232" s="95" t="s">
        <v>514</v>
      </c>
      <c r="F232" s="20" t="s">
        <v>515</v>
      </c>
      <c r="G232" s="95" t="s">
        <v>516</v>
      </c>
      <c r="I232" s="20" t="s">
        <v>517</v>
      </c>
      <c r="K232" s="306" t="s">
        <v>518</v>
      </c>
      <c r="L232" s="308"/>
    </row>
    <row r="233" spans="1:12" s="130" customFormat="1" ht="15.75" customHeight="1">
      <c r="A233" s="131" t="s">
        <v>94</v>
      </c>
      <c r="B233" s="131" t="s">
        <v>95</v>
      </c>
      <c r="C233" s="131" t="s">
        <v>96</v>
      </c>
      <c r="D233" s="22" t="s">
        <v>97</v>
      </c>
      <c r="E233" s="22" t="s">
        <v>98</v>
      </c>
      <c r="F233" s="22" t="s">
        <v>99</v>
      </c>
      <c r="G233" s="22" t="s">
        <v>100</v>
      </c>
      <c r="I233" s="22" t="s">
        <v>519</v>
      </c>
      <c r="K233" s="132" t="s">
        <v>520</v>
      </c>
      <c r="L233" s="132" t="s">
        <v>521</v>
      </c>
    </row>
    <row r="234" spans="1:12" s="134" customFormat="1" ht="15.75" customHeight="1">
      <c r="A234" s="69">
        <v>15</v>
      </c>
      <c r="B234" s="24">
        <v>17</v>
      </c>
      <c r="C234" s="79" t="s">
        <v>522</v>
      </c>
      <c r="D234" s="25" t="s">
        <v>523</v>
      </c>
      <c r="E234" s="133">
        <v>10</v>
      </c>
      <c r="F234" s="79" t="str">
        <f t="shared" ref="F234:F246" si="1">LEFT(I234,50)</f>
        <v>Personnel</v>
      </c>
      <c r="G234" s="79">
        <v>10000</v>
      </c>
      <c r="I234" s="79" t="s">
        <v>524</v>
      </c>
      <c r="K234" s="135" t="e">
        <f ca="1">SUM(K235:K236)</f>
        <v>#NAME?</v>
      </c>
      <c r="L234" s="136">
        <v>0</v>
      </c>
    </row>
    <row r="235" spans="1:12" s="134" customFormat="1" ht="15.75" customHeight="1">
      <c r="A235" s="69">
        <v>15</v>
      </c>
      <c r="B235" s="24">
        <v>17</v>
      </c>
      <c r="C235" s="79" t="s">
        <v>522</v>
      </c>
      <c r="D235" s="25" t="s">
        <v>523</v>
      </c>
      <c r="E235" s="133">
        <v>10.1</v>
      </c>
      <c r="F235" s="79" t="str">
        <f t="shared" si="1"/>
        <v>Internationaal Personeel</v>
      </c>
      <c r="G235" s="79">
        <v>20000</v>
      </c>
      <c r="I235" s="79" t="s">
        <v>316</v>
      </c>
      <c r="K235" s="136" t="e">
        <f t="shared" ref="K235:K240" ca="1" si="2">SOMMEN.ALS($G$278:$G$407,E235,$L$278:$L$407)</f>
        <v>#NAME?</v>
      </c>
      <c r="L235" s="136" t="s">
        <v>525</v>
      </c>
    </row>
    <row r="236" spans="1:12" s="134" customFormat="1" ht="15.75" customHeight="1">
      <c r="A236" s="69">
        <v>15</v>
      </c>
      <c r="B236" s="24">
        <v>17</v>
      </c>
      <c r="C236" s="79" t="s">
        <v>522</v>
      </c>
      <c r="D236" s="25" t="s">
        <v>523</v>
      </c>
      <c r="E236" s="133">
        <v>10.199999999999999</v>
      </c>
      <c r="F236" s="79" t="str">
        <f t="shared" si="1"/>
        <v>Nationaal Personeel</v>
      </c>
      <c r="G236" s="79">
        <v>30000</v>
      </c>
      <c r="I236" s="79" t="s">
        <v>319</v>
      </c>
      <c r="K236" s="136" t="e">
        <f t="shared" ca="1" si="2"/>
        <v>#NAME?</v>
      </c>
      <c r="L236" s="136" t="s">
        <v>525</v>
      </c>
    </row>
    <row r="237" spans="1:12" s="134" customFormat="1" ht="15.75" customHeight="1">
      <c r="A237" s="69">
        <v>15</v>
      </c>
      <c r="B237" s="24">
        <v>17</v>
      </c>
      <c r="C237" s="79" t="s">
        <v>522</v>
      </c>
      <c r="D237" s="25" t="s">
        <v>523</v>
      </c>
      <c r="E237" s="133">
        <v>15</v>
      </c>
      <c r="F237" s="79" t="str">
        <f t="shared" si="1"/>
        <v>Fringe Benefits</v>
      </c>
      <c r="G237" s="79">
        <v>40000</v>
      </c>
      <c r="I237" s="79" t="s">
        <v>526</v>
      </c>
      <c r="K237" s="136" t="e">
        <f t="shared" ca="1" si="2"/>
        <v>#NAME?</v>
      </c>
      <c r="L237" s="136">
        <v>0</v>
      </c>
    </row>
    <row r="238" spans="1:12" s="134" customFormat="1" ht="15.75" customHeight="1">
      <c r="A238" s="69">
        <v>15</v>
      </c>
      <c r="B238" s="24">
        <v>17</v>
      </c>
      <c r="C238" s="79" t="s">
        <v>522</v>
      </c>
      <c r="D238" s="25" t="s">
        <v>523</v>
      </c>
      <c r="E238" s="133">
        <v>20</v>
      </c>
      <c r="F238" s="79" t="str">
        <f t="shared" si="1"/>
        <v>Reizen</v>
      </c>
      <c r="G238" s="79">
        <v>50000</v>
      </c>
      <c r="I238" s="79" t="s">
        <v>351</v>
      </c>
      <c r="K238" s="136" t="e">
        <f t="shared" ca="1" si="2"/>
        <v>#NAME?</v>
      </c>
      <c r="L238" s="136">
        <v>0</v>
      </c>
    </row>
    <row r="239" spans="1:12" s="134" customFormat="1" ht="15.75" customHeight="1">
      <c r="A239" s="69">
        <v>15</v>
      </c>
      <c r="B239" s="24">
        <v>17</v>
      </c>
      <c r="C239" s="79" t="s">
        <v>522</v>
      </c>
      <c r="D239" s="25" t="s">
        <v>523</v>
      </c>
      <c r="E239" s="133">
        <v>30</v>
      </c>
      <c r="F239" s="79" t="str">
        <f t="shared" si="1"/>
        <v>Equipment</v>
      </c>
      <c r="G239" s="79">
        <v>60000</v>
      </c>
      <c r="I239" s="79" t="s">
        <v>527</v>
      </c>
      <c r="K239" s="136" t="e">
        <f t="shared" ca="1" si="2"/>
        <v>#NAME?</v>
      </c>
      <c r="L239" s="136">
        <v>0</v>
      </c>
    </row>
    <row r="240" spans="1:12" s="134" customFormat="1" ht="15.75" customHeight="1">
      <c r="A240" s="69">
        <v>15</v>
      </c>
      <c r="B240" s="24">
        <v>17</v>
      </c>
      <c r="C240" s="79" t="s">
        <v>522</v>
      </c>
      <c r="D240" s="25" t="s">
        <v>523</v>
      </c>
      <c r="E240" s="133">
        <v>40</v>
      </c>
      <c r="F240" s="79" t="str">
        <f t="shared" si="1"/>
        <v>Supplies</v>
      </c>
      <c r="G240" s="79">
        <v>70000</v>
      </c>
      <c r="I240" s="79" t="s">
        <v>364</v>
      </c>
      <c r="K240" s="136" t="e">
        <f t="shared" ca="1" si="2"/>
        <v>#NAME?</v>
      </c>
      <c r="L240" s="136">
        <v>0</v>
      </c>
    </row>
    <row r="241" spans="1:12" s="134" customFormat="1" ht="15.75" customHeight="1">
      <c r="A241" s="69">
        <v>15</v>
      </c>
      <c r="B241" s="24">
        <v>17</v>
      </c>
      <c r="C241" s="79" t="s">
        <v>522</v>
      </c>
      <c r="D241" s="25" t="s">
        <v>523</v>
      </c>
      <c r="E241" s="133">
        <v>50</v>
      </c>
      <c r="F241" s="79" t="str">
        <f t="shared" si="1"/>
        <v>Contractual</v>
      </c>
      <c r="G241" s="79">
        <v>80000</v>
      </c>
      <c r="I241" s="79" t="s">
        <v>368</v>
      </c>
      <c r="K241" s="135" t="e">
        <f ca="1">SUM(K242:K243)</f>
        <v>#NAME?</v>
      </c>
      <c r="L241" s="136">
        <v>0</v>
      </c>
    </row>
    <row r="242" spans="1:12" s="134" customFormat="1" ht="15.75" customHeight="1">
      <c r="A242" s="69">
        <v>15</v>
      </c>
      <c r="B242" s="24">
        <v>17</v>
      </c>
      <c r="C242" s="79" t="s">
        <v>522</v>
      </c>
      <c r="D242" s="25" t="s">
        <v>523</v>
      </c>
      <c r="E242" s="133">
        <v>50.1</v>
      </c>
      <c r="F242" s="79" t="str">
        <f t="shared" si="1"/>
        <v>Programma-activiteiten</v>
      </c>
      <c r="G242" s="79">
        <v>90000</v>
      </c>
      <c r="I242" s="79" t="s">
        <v>63</v>
      </c>
      <c r="K242" s="136" t="e">
        <f ca="1">SOMMEN.ALS($G$278:$G$407,E242,$L$278:$L$407)</f>
        <v>#NAME?</v>
      </c>
      <c r="L242" s="136" t="s">
        <v>525</v>
      </c>
    </row>
    <row r="243" spans="1:12" s="134" customFormat="1" ht="15.75" customHeight="1">
      <c r="A243" s="69">
        <v>15</v>
      </c>
      <c r="B243" s="24">
        <v>17</v>
      </c>
      <c r="C243" s="79" t="s">
        <v>522</v>
      </c>
      <c r="D243" s="25" t="s">
        <v>523</v>
      </c>
      <c r="E243" s="133">
        <v>50.2</v>
      </c>
      <c r="F243" s="79" t="str">
        <f t="shared" si="1"/>
        <v>Subgrants</v>
      </c>
      <c r="G243" s="79">
        <v>100000</v>
      </c>
      <c r="I243" s="79" t="s">
        <v>394</v>
      </c>
      <c r="K243" s="136" t="e">
        <f ca="1">SOMMEN.ALS($G$278:$G$407,E243,$L$278:$L$407)</f>
        <v>#NAME?</v>
      </c>
      <c r="L243" s="136" t="s">
        <v>525</v>
      </c>
    </row>
    <row r="244" spans="1:12" s="134" customFormat="1" ht="15.75" customHeight="1">
      <c r="A244" s="69">
        <v>15</v>
      </c>
      <c r="B244" s="24">
        <v>17</v>
      </c>
      <c r="C244" s="79" t="s">
        <v>522</v>
      </c>
      <c r="D244" s="25" t="s">
        <v>523</v>
      </c>
      <c r="E244" s="133">
        <v>60</v>
      </c>
      <c r="F244" s="79" t="str">
        <f t="shared" si="1"/>
        <v>Construction</v>
      </c>
      <c r="G244" s="79">
        <v>110000</v>
      </c>
      <c r="I244" s="79" t="s">
        <v>400</v>
      </c>
      <c r="K244" s="136" t="e">
        <f ca="1">SOMMEN.ALS($G$278:$G$407,E244,$L$278:$L$407)</f>
        <v>#NAME?</v>
      </c>
      <c r="L244" s="136">
        <v>0</v>
      </c>
    </row>
    <row r="245" spans="1:12" s="134" customFormat="1" ht="15.75" customHeight="1">
      <c r="A245" s="69">
        <v>15</v>
      </c>
      <c r="B245" s="24">
        <v>17</v>
      </c>
      <c r="C245" s="79" t="s">
        <v>522</v>
      </c>
      <c r="D245" s="25" t="s">
        <v>523</v>
      </c>
      <c r="E245" s="133">
        <v>70</v>
      </c>
      <c r="F245" s="79" t="str">
        <f t="shared" si="1"/>
        <v>Other Direct Costs</v>
      </c>
      <c r="G245" s="79">
        <v>120000</v>
      </c>
      <c r="I245" s="79" t="s">
        <v>528</v>
      </c>
      <c r="K245" s="136" t="e">
        <f ca="1">SOMMEN.ALS($G$278:$G$407,E245,$L$278:$L$407)</f>
        <v>#NAME?</v>
      </c>
      <c r="L245" s="136">
        <v>58635.145363195094</v>
      </c>
    </row>
    <row r="246" spans="1:12" s="134" customFormat="1" ht="15.75" customHeight="1">
      <c r="A246" s="69">
        <v>15</v>
      </c>
      <c r="B246" s="24">
        <v>17</v>
      </c>
      <c r="C246" s="79" t="s">
        <v>522</v>
      </c>
      <c r="D246" s="25" t="s">
        <v>523</v>
      </c>
      <c r="E246" s="133">
        <v>90</v>
      </c>
      <c r="F246" s="79" t="str">
        <f t="shared" si="1"/>
        <v>Unallowable</v>
      </c>
      <c r="G246" s="79">
        <v>130000</v>
      </c>
      <c r="I246" s="79" t="s">
        <v>447</v>
      </c>
      <c r="K246" s="136" t="e">
        <f ca="1">SOMMEN.ALS($G$278:$G$407,E246,$L$278:$L$407)</f>
        <v>#NAME?</v>
      </c>
      <c r="L246" s="136" t="s">
        <v>529</v>
      </c>
    </row>
    <row r="247" spans="1:12" ht="14.4" customHeight="1" thickBot="1">
      <c r="A247" s="126"/>
      <c r="B247" s="105"/>
      <c r="C247" s="127"/>
      <c r="D247" s="105"/>
      <c r="E247" s="127"/>
      <c r="F247" s="105"/>
    </row>
    <row r="248" spans="1:12" s="8" customFormat="1" ht="15.75" customHeight="1" thickBot="1">
      <c r="A248" s="296" t="s">
        <v>530</v>
      </c>
      <c r="B248" s="297"/>
      <c r="C248" s="297"/>
      <c r="D248" s="297"/>
      <c r="E248" s="297"/>
      <c r="F248" s="297"/>
      <c r="G248" s="297"/>
      <c r="H248" s="297"/>
      <c r="I248" s="298"/>
      <c r="K248" s="299" t="s">
        <v>530</v>
      </c>
      <c r="L248" s="298"/>
    </row>
    <row r="249" spans="1:12" s="130" customFormat="1" ht="42.6" customHeight="1">
      <c r="A249" s="20" t="s">
        <v>510</v>
      </c>
      <c r="B249" s="20" t="s">
        <v>511</v>
      </c>
      <c r="C249" s="20" t="s">
        <v>512</v>
      </c>
      <c r="D249" s="20" t="s">
        <v>513</v>
      </c>
      <c r="E249" s="95" t="s">
        <v>514</v>
      </c>
      <c r="F249" s="20" t="s">
        <v>515</v>
      </c>
      <c r="G249" s="95" t="s">
        <v>516</v>
      </c>
      <c r="I249" s="20" t="s">
        <v>517</v>
      </c>
      <c r="K249" s="310" t="s">
        <v>518</v>
      </c>
      <c r="L249" s="291"/>
    </row>
    <row r="250" spans="1:12" s="130" customFormat="1" ht="15.75" customHeight="1">
      <c r="A250" s="131" t="s">
        <v>94</v>
      </c>
      <c r="B250" s="131" t="s">
        <v>95</v>
      </c>
      <c r="C250" s="131" t="s">
        <v>96</v>
      </c>
      <c r="D250" s="22" t="s">
        <v>97</v>
      </c>
      <c r="E250" s="22" t="s">
        <v>98</v>
      </c>
      <c r="F250" s="22" t="s">
        <v>99</v>
      </c>
      <c r="G250" s="22" t="s">
        <v>100</v>
      </c>
      <c r="I250" s="22" t="s">
        <v>519</v>
      </c>
      <c r="K250" s="132" t="s">
        <v>520</v>
      </c>
      <c r="L250" s="132" t="s">
        <v>521</v>
      </c>
    </row>
    <row r="251" spans="1:12" s="134" customFormat="1" ht="15.75" customHeight="1">
      <c r="A251" s="69">
        <v>15</v>
      </c>
      <c r="B251" s="24">
        <v>17</v>
      </c>
      <c r="C251" s="79" t="s">
        <v>522</v>
      </c>
      <c r="D251" s="25"/>
      <c r="E251" s="133"/>
      <c r="F251" s="79" t="str">
        <f t="shared" ref="F251:F270" si="3">LEFT(I251,50)</f>
        <v/>
      </c>
      <c r="G251" s="79">
        <v>10000</v>
      </c>
      <c r="I251" s="79"/>
      <c r="K251" s="137" t="e">
        <f t="shared" ref="K251:K270" ca="1" si="4">SOMMEN.ALS($G$412:$G$541,E251,$L$412:$L$541)</f>
        <v>#NAME?</v>
      </c>
      <c r="L251" s="138" t="s">
        <v>531</v>
      </c>
    </row>
    <row r="252" spans="1:12" s="134" customFormat="1" ht="15.75" customHeight="1">
      <c r="A252" s="69">
        <v>15</v>
      </c>
      <c r="B252" s="24">
        <v>17</v>
      </c>
      <c r="C252" s="79" t="s">
        <v>522</v>
      </c>
      <c r="D252" s="25"/>
      <c r="E252" s="133"/>
      <c r="F252" s="79" t="str">
        <f t="shared" si="3"/>
        <v/>
      </c>
      <c r="G252" s="79">
        <v>20000</v>
      </c>
      <c r="I252" s="79"/>
      <c r="K252" s="137" t="e">
        <f t="shared" ca="1" si="4"/>
        <v>#NAME?</v>
      </c>
      <c r="L252" s="138" t="s">
        <v>532</v>
      </c>
    </row>
    <row r="253" spans="1:12" s="134" customFormat="1" ht="15.75" customHeight="1">
      <c r="A253" s="69">
        <v>15</v>
      </c>
      <c r="B253" s="24">
        <v>17</v>
      </c>
      <c r="C253" s="79" t="s">
        <v>522</v>
      </c>
      <c r="D253" s="25"/>
      <c r="E253" s="133"/>
      <c r="F253" s="79" t="str">
        <f t="shared" si="3"/>
        <v/>
      </c>
      <c r="G253" s="79">
        <v>30000</v>
      </c>
      <c r="I253" s="79"/>
      <c r="K253" s="137" t="e">
        <f t="shared" ca="1" si="4"/>
        <v>#NAME?</v>
      </c>
      <c r="L253" s="138" t="s">
        <v>533</v>
      </c>
    </row>
    <row r="254" spans="1:12" s="134" customFormat="1" ht="15.75" customHeight="1">
      <c r="A254" s="69">
        <v>15</v>
      </c>
      <c r="B254" s="24">
        <v>17</v>
      </c>
      <c r="C254" s="79" t="s">
        <v>522</v>
      </c>
      <c r="D254" s="25"/>
      <c r="E254" s="133"/>
      <c r="F254" s="79" t="str">
        <f t="shared" si="3"/>
        <v/>
      </c>
      <c r="G254" s="79">
        <v>40000</v>
      </c>
      <c r="I254" s="79"/>
      <c r="K254" s="137" t="e">
        <f t="shared" ca="1" si="4"/>
        <v>#NAME?</v>
      </c>
      <c r="L254" s="138" t="s">
        <v>534</v>
      </c>
    </row>
    <row r="255" spans="1:12" s="134" customFormat="1" ht="15.75" customHeight="1">
      <c r="A255" s="69">
        <v>15</v>
      </c>
      <c r="B255" s="24">
        <v>17</v>
      </c>
      <c r="C255" s="79" t="s">
        <v>522</v>
      </c>
      <c r="D255" s="25"/>
      <c r="E255" s="133"/>
      <c r="F255" s="79" t="str">
        <f t="shared" si="3"/>
        <v/>
      </c>
      <c r="G255" s="79">
        <v>50000</v>
      </c>
      <c r="I255" s="79"/>
      <c r="K255" s="137" t="e">
        <f t="shared" ca="1" si="4"/>
        <v>#NAME?</v>
      </c>
      <c r="L255" s="138" t="s">
        <v>535</v>
      </c>
    </row>
    <row r="256" spans="1:12" s="134" customFormat="1" ht="15.75" customHeight="1">
      <c r="A256" s="69">
        <v>15</v>
      </c>
      <c r="B256" s="24">
        <v>17</v>
      </c>
      <c r="C256" s="79" t="s">
        <v>522</v>
      </c>
      <c r="D256" s="25"/>
      <c r="E256" s="133"/>
      <c r="F256" s="79" t="str">
        <f t="shared" si="3"/>
        <v/>
      </c>
      <c r="G256" s="79">
        <v>60000</v>
      </c>
      <c r="I256" s="79"/>
      <c r="K256" s="137" t="e">
        <f t="shared" ca="1" si="4"/>
        <v>#NAME?</v>
      </c>
      <c r="L256" s="138" t="s">
        <v>536</v>
      </c>
    </row>
    <row r="257" spans="1:12" s="134" customFormat="1" ht="15.75" customHeight="1">
      <c r="A257" s="69">
        <v>15</v>
      </c>
      <c r="B257" s="24">
        <v>17</v>
      </c>
      <c r="C257" s="79" t="s">
        <v>522</v>
      </c>
      <c r="D257" s="25"/>
      <c r="E257" s="133"/>
      <c r="F257" s="79" t="str">
        <f t="shared" si="3"/>
        <v/>
      </c>
      <c r="G257" s="79">
        <v>70000</v>
      </c>
      <c r="I257" s="79"/>
      <c r="K257" s="137" t="e">
        <f t="shared" ca="1" si="4"/>
        <v>#NAME?</v>
      </c>
      <c r="L257" s="138" t="s">
        <v>537</v>
      </c>
    </row>
    <row r="258" spans="1:12" s="134" customFormat="1" ht="15.75" customHeight="1">
      <c r="A258" s="69">
        <v>15</v>
      </c>
      <c r="B258" s="24">
        <v>17</v>
      </c>
      <c r="C258" s="79" t="s">
        <v>522</v>
      </c>
      <c r="D258" s="25"/>
      <c r="E258" s="133"/>
      <c r="F258" s="79" t="str">
        <f t="shared" si="3"/>
        <v/>
      </c>
      <c r="G258" s="79">
        <v>80000</v>
      </c>
      <c r="I258" s="79"/>
      <c r="K258" s="137" t="e">
        <f t="shared" ca="1" si="4"/>
        <v>#NAME?</v>
      </c>
      <c r="L258" s="138" t="s">
        <v>538</v>
      </c>
    </row>
    <row r="259" spans="1:12" s="134" customFormat="1" ht="15.75" customHeight="1">
      <c r="A259" s="69">
        <v>15</v>
      </c>
      <c r="B259" s="24">
        <v>17</v>
      </c>
      <c r="C259" s="79" t="s">
        <v>522</v>
      </c>
      <c r="D259" s="25"/>
      <c r="E259" s="133"/>
      <c r="F259" s="79" t="str">
        <f t="shared" si="3"/>
        <v/>
      </c>
      <c r="G259" s="79">
        <v>90000</v>
      </c>
      <c r="I259" s="79"/>
      <c r="K259" s="137" t="e">
        <f t="shared" ca="1" si="4"/>
        <v>#NAME?</v>
      </c>
      <c r="L259" s="138" t="s">
        <v>539</v>
      </c>
    </row>
    <row r="260" spans="1:12" s="134" customFormat="1" ht="15.75" customHeight="1">
      <c r="A260" s="69">
        <v>15</v>
      </c>
      <c r="B260" s="24">
        <v>17</v>
      </c>
      <c r="C260" s="79" t="s">
        <v>522</v>
      </c>
      <c r="D260" s="25"/>
      <c r="E260" s="133"/>
      <c r="F260" s="79" t="str">
        <f t="shared" si="3"/>
        <v/>
      </c>
      <c r="G260" s="79">
        <v>100000</v>
      </c>
      <c r="I260" s="79"/>
      <c r="K260" s="137" t="e">
        <f t="shared" ca="1" si="4"/>
        <v>#NAME?</v>
      </c>
      <c r="L260" s="138" t="s">
        <v>540</v>
      </c>
    </row>
    <row r="261" spans="1:12" s="134" customFormat="1" ht="15.75" customHeight="1">
      <c r="A261" s="69">
        <v>15</v>
      </c>
      <c r="B261" s="24">
        <v>17</v>
      </c>
      <c r="C261" s="79" t="s">
        <v>522</v>
      </c>
      <c r="D261" s="25"/>
      <c r="E261" s="133"/>
      <c r="F261" s="79" t="str">
        <f t="shared" si="3"/>
        <v/>
      </c>
      <c r="G261" s="79">
        <v>110000</v>
      </c>
      <c r="I261" s="79"/>
      <c r="K261" s="137" t="e">
        <f t="shared" ca="1" si="4"/>
        <v>#NAME?</v>
      </c>
      <c r="L261" s="138" t="s">
        <v>541</v>
      </c>
    </row>
    <row r="262" spans="1:12" s="134" customFormat="1" ht="15.75" customHeight="1">
      <c r="A262" s="69">
        <v>15</v>
      </c>
      <c r="B262" s="24">
        <v>17</v>
      </c>
      <c r="C262" s="79" t="s">
        <v>522</v>
      </c>
      <c r="D262" s="25"/>
      <c r="E262" s="133"/>
      <c r="F262" s="79" t="str">
        <f t="shared" si="3"/>
        <v/>
      </c>
      <c r="G262" s="79">
        <v>120000</v>
      </c>
      <c r="I262" s="79"/>
      <c r="K262" s="137" t="e">
        <f t="shared" ca="1" si="4"/>
        <v>#NAME?</v>
      </c>
      <c r="L262" s="138" t="s">
        <v>542</v>
      </c>
    </row>
    <row r="263" spans="1:12" s="134" customFormat="1" ht="15.75" customHeight="1">
      <c r="A263" s="69">
        <v>15</v>
      </c>
      <c r="B263" s="24">
        <v>17</v>
      </c>
      <c r="C263" s="79" t="s">
        <v>522</v>
      </c>
      <c r="D263" s="25"/>
      <c r="E263" s="133"/>
      <c r="F263" s="79" t="str">
        <f t="shared" si="3"/>
        <v/>
      </c>
      <c r="G263" s="79">
        <v>130000</v>
      </c>
      <c r="I263" s="79"/>
      <c r="K263" s="137" t="e">
        <f t="shared" ca="1" si="4"/>
        <v>#NAME?</v>
      </c>
      <c r="L263" s="138" t="s">
        <v>543</v>
      </c>
    </row>
    <row r="264" spans="1:12" s="134" customFormat="1" ht="15.75" customHeight="1">
      <c r="A264" s="69">
        <v>15</v>
      </c>
      <c r="B264" s="24">
        <v>17</v>
      </c>
      <c r="C264" s="79" t="s">
        <v>522</v>
      </c>
      <c r="D264" s="25"/>
      <c r="E264" s="133"/>
      <c r="F264" s="79" t="str">
        <f t="shared" si="3"/>
        <v/>
      </c>
      <c r="G264" s="79">
        <v>140000</v>
      </c>
      <c r="I264" s="79"/>
      <c r="K264" s="137" t="e">
        <f t="shared" ca="1" si="4"/>
        <v>#NAME?</v>
      </c>
      <c r="L264" s="138" t="s">
        <v>544</v>
      </c>
    </row>
    <row r="265" spans="1:12" s="134" customFormat="1" ht="15.75" customHeight="1">
      <c r="A265" s="69">
        <v>15</v>
      </c>
      <c r="B265" s="24">
        <v>17</v>
      </c>
      <c r="C265" s="79" t="s">
        <v>522</v>
      </c>
      <c r="D265" s="25"/>
      <c r="E265" s="133"/>
      <c r="F265" s="79" t="str">
        <f t="shared" si="3"/>
        <v/>
      </c>
      <c r="G265" s="79">
        <v>150000</v>
      </c>
      <c r="I265" s="79"/>
      <c r="K265" s="137" t="e">
        <f t="shared" ca="1" si="4"/>
        <v>#NAME?</v>
      </c>
      <c r="L265" s="138" t="s">
        <v>545</v>
      </c>
    </row>
    <row r="266" spans="1:12" s="134" customFormat="1" ht="15.75" customHeight="1">
      <c r="A266" s="69">
        <v>15</v>
      </c>
      <c r="B266" s="24">
        <v>17</v>
      </c>
      <c r="C266" s="79" t="s">
        <v>522</v>
      </c>
      <c r="D266" s="25"/>
      <c r="E266" s="133"/>
      <c r="F266" s="79" t="str">
        <f t="shared" si="3"/>
        <v/>
      </c>
      <c r="G266" s="79">
        <v>160000</v>
      </c>
      <c r="I266" s="79"/>
      <c r="K266" s="137" t="e">
        <f t="shared" ca="1" si="4"/>
        <v>#NAME?</v>
      </c>
      <c r="L266" s="138" t="s">
        <v>546</v>
      </c>
    </row>
    <row r="267" spans="1:12" s="134" customFormat="1" ht="15.75" customHeight="1">
      <c r="A267" s="69">
        <v>15</v>
      </c>
      <c r="B267" s="24">
        <v>17</v>
      </c>
      <c r="C267" s="79" t="s">
        <v>522</v>
      </c>
      <c r="D267" s="25"/>
      <c r="E267" s="133"/>
      <c r="F267" s="79" t="str">
        <f t="shared" si="3"/>
        <v/>
      </c>
      <c r="G267" s="79">
        <v>170000</v>
      </c>
      <c r="I267" s="79"/>
      <c r="K267" s="137" t="e">
        <f t="shared" ca="1" si="4"/>
        <v>#NAME?</v>
      </c>
      <c r="L267" s="138" t="s">
        <v>547</v>
      </c>
    </row>
    <row r="268" spans="1:12" s="134" customFormat="1" ht="15.75" customHeight="1">
      <c r="A268" s="69">
        <v>15</v>
      </c>
      <c r="B268" s="24">
        <v>17</v>
      </c>
      <c r="C268" s="79" t="s">
        <v>522</v>
      </c>
      <c r="D268" s="25"/>
      <c r="E268" s="133"/>
      <c r="F268" s="79" t="str">
        <f t="shared" si="3"/>
        <v/>
      </c>
      <c r="G268" s="79">
        <v>180000</v>
      </c>
      <c r="I268" s="79"/>
      <c r="K268" s="137" t="e">
        <f t="shared" ca="1" si="4"/>
        <v>#NAME?</v>
      </c>
      <c r="L268" s="138" t="s">
        <v>548</v>
      </c>
    </row>
    <row r="269" spans="1:12" s="134" customFormat="1" ht="15.75" customHeight="1">
      <c r="A269" s="69">
        <v>15</v>
      </c>
      <c r="B269" s="24">
        <v>17</v>
      </c>
      <c r="C269" s="79" t="s">
        <v>522</v>
      </c>
      <c r="D269" s="25"/>
      <c r="E269" s="133"/>
      <c r="F269" s="79" t="str">
        <f t="shared" si="3"/>
        <v/>
      </c>
      <c r="G269" s="79">
        <v>190000</v>
      </c>
      <c r="I269" s="79"/>
      <c r="K269" s="137" t="e">
        <f t="shared" ca="1" si="4"/>
        <v>#NAME?</v>
      </c>
      <c r="L269" s="138" t="s">
        <v>549</v>
      </c>
    </row>
    <row r="270" spans="1:12" s="134" customFormat="1" ht="15.75" customHeight="1">
      <c r="A270" s="69">
        <v>15</v>
      </c>
      <c r="B270" s="24">
        <v>17</v>
      </c>
      <c r="C270" s="79" t="s">
        <v>522</v>
      </c>
      <c r="D270" s="25"/>
      <c r="E270" s="133"/>
      <c r="F270" s="79" t="str">
        <f t="shared" si="3"/>
        <v/>
      </c>
      <c r="G270" s="79">
        <v>200000</v>
      </c>
      <c r="I270" s="79"/>
      <c r="K270" s="137" t="e">
        <f t="shared" ca="1" si="4"/>
        <v>#NAME?</v>
      </c>
      <c r="L270" s="138" t="s">
        <v>550</v>
      </c>
    </row>
    <row r="271" spans="1:12" s="8" customFormat="1" ht="15.75" customHeight="1">
      <c r="A271" s="70"/>
      <c r="B271" s="71"/>
      <c r="C271" s="72"/>
      <c r="D271" s="72"/>
      <c r="E271" s="139"/>
      <c r="F271" s="139"/>
      <c r="G271" s="139"/>
      <c r="I271" s="139"/>
    </row>
    <row r="272" spans="1:12" s="8" customFormat="1" ht="15.6" customHeight="1">
      <c r="A272" s="128" t="s">
        <v>551</v>
      </c>
      <c r="B272" s="128"/>
      <c r="C272" s="128"/>
      <c r="D272" s="128"/>
      <c r="E272" s="128"/>
      <c r="F272" s="128"/>
      <c r="G272" s="128"/>
      <c r="H272" s="128"/>
      <c r="I272" s="128"/>
      <c r="J272" s="98"/>
      <c r="K272" s="98"/>
      <c r="L272" s="98"/>
    </row>
    <row r="273" spans="1:23" s="8" customFormat="1" ht="15.6" customHeight="1">
      <c r="A273" s="129" t="s">
        <v>508</v>
      </c>
      <c r="B273" s="128"/>
      <c r="C273" s="128"/>
      <c r="D273" s="128"/>
      <c r="E273" s="128"/>
      <c r="F273" s="128"/>
      <c r="G273" s="128"/>
      <c r="H273" s="128"/>
      <c r="I273" s="128"/>
      <c r="J273" s="98"/>
      <c r="K273" s="98"/>
      <c r="L273" s="98"/>
    </row>
    <row r="274" spans="1:23" ht="14.4" customHeight="1" thickBot="1">
      <c r="A274" s="126"/>
      <c r="B274" s="105"/>
      <c r="C274" s="127"/>
      <c r="D274" s="105"/>
      <c r="E274" s="127"/>
      <c r="F274" s="105"/>
      <c r="L274" s="130"/>
      <c r="M274" s="130"/>
      <c r="N274" s="130"/>
      <c r="O274" s="130"/>
      <c r="P274" s="130"/>
      <c r="Q274" s="130"/>
      <c r="R274" s="130"/>
      <c r="S274" s="130"/>
      <c r="T274" s="130"/>
      <c r="U274" s="130"/>
      <c r="V274" s="130"/>
    </row>
    <row r="275" spans="1:23" s="8" customFormat="1" ht="15.75" customHeight="1" thickBot="1">
      <c r="A275" s="296" t="s">
        <v>509</v>
      </c>
      <c r="B275" s="297"/>
      <c r="C275" s="297"/>
      <c r="D275" s="297"/>
      <c r="E275" s="297"/>
      <c r="F275" s="297"/>
      <c r="G275" s="297"/>
      <c r="H275" s="297"/>
      <c r="I275" s="298"/>
      <c r="K275" s="299" t="s">
        <v>509</v>
      </c>
      <c r="L275" s="298"/>
      <c r="M275" s="130"/>
      <c r="N275" s="130"/>
      <c r="O275" s="130"/>
      <c r="P275" s="130"/>
      <c r="Q275" s="130"/>
      <c r="R275" s="130"/>
      <c r="S275" s="130"/>
      <c r="T275" s="130"/>
      <c r="U275" s="130"/>
      <c r="V275" s="130"/>
      <c r="W275" s="130"/>
    </row>
    <row r="276" spans="1:23" s="130" customFormat="1" ht="42.6" customHeight="1">
      <c r="A276" s="20" t="s">
        <v>510</v>
      </c>
      <c r="B276" s="20" t="s">
        <v>511</v>
      </c>
      <c r="C276" s="20" t="s">
        <v>512</v>
      </c>
      <c r="D276" s="20" t="s">
        <v>513</v>
      </c>
      <c r="E276" s="95" t="s">
        <v>552</v>
      </c>
      <c r="F276" s="95" t="s">
        <v>553</v>
      </c>
      <c r="G276" s="95" t="s">
        <v>514</v>
      </c>
      <c r="H276" s="95" t="s">
        <v>554</v>
      </c>
      <c r="I276" s="20" t="s">
        <v>555</v>
      </c>
      <c r="K276" s="22" t="s">
        <v>556</v>
      </c>
      <c r="L276" s="22" t="s">
        <v>518</v>
      </c>
    </row>
    <row r="277" spans="1:23" s="130" customFormat="1" ht="15.75" customHeight="1">
      <c r="A277" s="22" t="s">
        <v>94</v>
      </c>
      <c r="B277" s="22" t="s">
        <v>95</v>
      </c>
      <c r="C277" s="22" t="s">
        <v>96</v>
      </c>
      <c r="D277" s="22" t="s">
        <v>97</v>
      </c>
      <c r="E277" s="22" t="s">
        <v>98</v>
      </c>
      <c r="F277" s="22" t="s">
        <v>99</v>
      </c>
      <c r="G277" s="22" t="s">
        <v>100</v>
      </c>
      <c r="H277" s="22" t="s">
        <v>283</v>
      </c>
      <c r="I277" s="22" t="s">
        <v>519</v>
      </c>
      <c r="K277" s="132" t="s">
        <v>557</v>
      </c>
      <c r="L277" s="132" t="s">
        <v>558</v>
      </c>
    </row>
    <row r="278" spans="1:23" s="134" customFormat="1" ht="15.75" customHeight="1">
      <c r="A278" s="69">
        <v>15</v>
      </c>
      <c r="B278" s="24">
        <v>17</v>
      </c>
      <c r="C278" s="79" t="s">
        <v>522</v>
      </c>
      <c r="D278" s="25" t="s">
        <v>523</v>
      </c>
      <c r="E278" s="79" t="s">
        <v>559</v>
      </c>
      <c r="F278" s="79">
        <v>5110</v>
      </c>
      <c r="G278" s="133">
        <v>10.199999999999999</v>
      </c>
      <c r="H278" s="79"/>
      <c r="I278" s="79" t="s">
        <v>560</v>
      </c>
      <c r="K278" s="136" t="s">
        <v>320</v>
      </c>
      <c r="L278" s="136">
        <v>292058</v>
      </c>
    </row>
    <row r="279" spans="1:23" s="134" customFormat="1" ht="15.75" customHeight="1">
      <c r="A279" s="69">
        <v>15</v>
      </c>
      <c r="B279" s="24">
        <v>17</v>
      </c>
      <c r="C279" s="79" t="s">
        <v>522</v>
      </c>
      <c r="D279" s="25" t="s">
        <v>523</v>
      </c>
      <c r="E279" s="79" t="s">
        <v>559</v>
      </c>
      <c r="F279" s="79">
        <v>5210</v>
      </c>
      <c r="G279" s="133">
        <v>15</v>
      </c>
      <c r="H279" s="79"/>
      <c r="I279" s="79" t="s">
        <v>560</v>
      </c>
      <c r="K279" s="136" t="s">
        <v>323</v>
      </c>
      <c r="L279" s="136">
        <v>42845</v>
      </c>
    </row>
    <row r="280" spans="1:23" s="134" customFormat="1" ht="15.75" customHeight="1">
      <c r="A280" s="69">
        <v>15</v>
      </c>
      <c r="B280" s="24">
        <v>17</v>
      </c>
      <c r="C280" s="79" t="s">
        <v>522</v>
      </c>
      <c r="D280" s="25" t="s">
        <v>523</v>
      </c>
      <c r="E280" s="79" t="s">
        <v>559</v>
      </c>
      <c r="F280" s="79">
        <v>5220</v>
      </c>
      <c r="G280" s="133">
        <v>15</v>
      </c>
      <c r="H280" s="79"/>
      <c r="I280" s="79" t="s">
        <v>560</v>
      </c>
      <c r="K280" s="136" t="s">
        <v>324</v>
      </c>
      <c r="L280" s="136">
        <v>24328</v>
      </c>
    </row>
    <row r="281" spans="1:23" s="134" customFormat="1" ht="15.75" customHeight="1">
      <c r="A281" s="69">
        <v>15</v>
      </c>
      <c r="B281" s="24">
        <v>17</v>
      </c>
      <c r="C281" s="79" t="s">
        <v>522</v>
      </c>
      <c r="D281" s="25" t="s">
        <v>523</v>
      </c>
      <c r="E281" s="79" t="s">
        <v>559</v>
      </c>
      <c r="F281" s="79">
        <v>5310</v>
      </c>
      <c r="G281" s="133">
        <v>10.1</v>
      </c>
      <c r="H281" s="79"/>
      <c r="I281" s="79" t="s">
        <v>560</v>
      </c>
      <c r="K281" s="136" t="s">
        <v>317</v>
      </c>
      <c r="L281" s="136">
        <v>76291</v>
      </c>
    </row>
    <row r="282" spans="1:23" s="134" customFormat="1" ht="15.75" customHeight="1">
      <c r="A282" s="69">
        <v>15</v>
      </c>
      <c r="B282" s="24">
        <v>17</v>
      </c>
      <c r="C282" s="79" t="s">
        <v>522</v>
      </c>
      <c r="D282" s="25" t="s">
        <v>523</v>
      </c>
      <c r="E282" s="79" t="s">
        <v>559</v>
      </c>
      <c r="F282" s="79">
        <v>5330</v>
      </c>
      <c r="G282" s="133">
        <v>10.1</v>
      </c>
      <c r="H282" s="79"/>
      <c r="I282" s="79" t="s">
        <v>560</v>
      </c>
      <c r="K282" s="136" t="s">
        <v>318</v>
      </c>
      <c r="L282" s="136">
        <v>0</v>
      </c>
    </row>
    <row r="283" spans="1:23" s="134" customFormat="1" ht="15.75" customHeight="1">
      <c r="A283" s="69">
        <v>15</v>
      </c>
      <c r="B283" s="24">
        <v>17</v>
      </c>
      <c r="C283" s="79" t="s">
        <v>522</v>
      </c>
      <c r="D283" s="25" t="s">
        <v>523</v>
      </c>
      <c r="E283" s="79" t="s">
        <v>559</v>
      </c>
      <c r="F283" s="79">
        <v>5410</v>
      </c>
      <c r="G283" s="133">
        <v>15</v>
      </c>
      <c r="H283" s="79"/>
      <c r="I283" s="79" t="s">
        <v>560</v>
      </c>
      <c r="K283" s="136" t="s">
        <v>325</v>
      </c>
      <c r="L283" s="136">
        <v>30915</v>
      </c>
    </row>
    <row r="284" spans="1:23" s="134" customFormat="1" ht="15.75" customHeight="1">
      <c r="A284" s="69">
        <v>15</v>
      </c>
      <c r="B284" s="24">
        <v>17</v>
      </c>
      <c r="C284" s="79" t="s">
        <v>522</v>
      </c>
      <c r="D284" s="25" t="s">
        <v>523</v>
      </c>
      <c r="E284" s="79" t="s">
        <v>559</v>
      </c>
      <c r="F284" s="79">
        <v>5430</v>
      </c>
      <c r="G284" s="133">
        <v>15</v>
      </c>
      <c r="H284" s="79"/>
      <c r="I284" s="79" t="s">
        <v>560</v>
      </c>
      <c r="K284" s="136" t="s">
        <v>326</v>
      </c>
      <c r="L284" s="136">
        <v>0</v>
      </c>
    </row>
    <row r="285" spans="1:23" s="134" customFormat="1" ht="15.75" customHeight="1">
      <c r="A285" s="69">
        <v>15</v>
      </c>
      <c r="B285" s="24">
        <v>17</v>
      </c>
      <c r="C285" s="79" t="s">
        <v>522</v>
      </c>
      <c r="D285" s="25" t="s">
        <v>523</v>
      </c>
      <c r="E285" s="79" t="s">
        <v>559</v>
      </c>
      <c r="F285" s="79">
        <v>5441</v>
      </c>
      <c r="G285" s="133">
        <v>15</v>
      </c>
      <c r="H285" s="79"/>
      <c r="I285" s="79" t="s">
        <v>560</v>
      </c>
      <c r="K285" s="136" t="s">
        <v>327</v>
      </c>
      <c r="L285" s="136">
        <v>0</v>
      </c>
    </row>
    <row r="286" spans="1:23" s="134" customFormat="1" ht="15.75" customHeight="1">
      <c r="A286" s="69">
        <v>15</v>
      </c>
      <c r="B286" s="24">
        <v>17</v>
      </c>
      <c r="C286" s="79" t="s">
        <v>522</v>
      </c>
      <c r="D286" s="25" t="s">
        <v>523</v>
      </c>
      <c r="E286" s="79" t="s">
        <v>559</v>
      </c>
      <c r="F286" s="79">
        <v>5442</v>
      </c>
      <c r="G286" s="133">
        <v>15</v>
      </c>
      <c r="H286" s="79"/>
      <c r="I286" s="79" t="s">
        <v>560</v>
      </c>
      <c r="K286" s="136" t="s">
        <v>328</v>
      </c>
      <c r="L286" s="136">
        <v>0</v>
      </c>
    </row>
    <row r="287" spans="1:23" s="134" customFormat="1" ht="15.75" customHeight="1">
      <c r="A287" s="69">
        <v>15</v>
      </c>
      <c r="B287" s="24">
        <v>17</v>
      </c>
      <c r="C287" s="79" t="s">
        <v>522</v>
      </c>
      <c r="D287" s="25" t="s">
        <v>523</v>
      </c>
      <c r="E287" s="79" t="s">
        <v>559</v>
      </c>
      <c r="F287" s="79">
        <v>5443</v>
      </c>
      <c r="G287" s="133">
        <v>15</v>
      </c>
      <c r="H287" s="79"/>
      <c r="I287" s="79" t="s">
        <v>560</v>
      </c>
      <c r="K287" s="136" t="s">
        <v>329</v>
      </c>
      <c r="L287" s="136">
        <v>0</v>
      </c>
    </row>
    <row r="288" spans="1:23" s="134" customFormat="1" ht="15.75" customHeight="1">
      <c r="A288" s="69">
        <v>15</v>
      </c>
      <c r="B288" s="24">
        <v>17</v>
      </c>
      <c r="C288" s="79" t="s">
        <v>522</v>
      </c>
      <c r="D288" s="25" t="s">
        <v>523</v>
      </c>
      <c r="E288" s="79" t="s">
        <v>559</v>
      </c>
      <c r="F288" s="79">
        <v>5444</v>
      </c>
      <c r="G288" s="133">
        <v>15</v>
      </c>
      <c r="H288" s="79"/>
      <c r="I288" s="79" t="s">
        <v>560</v>
      </c>
      <c r="K288" s="136" t="s">
        <v>330</v>
      </c>
      <c r="L288" s="136">
        <v>0</v>
      </c>
    </row>
    <row r="289" spans="1:12" s="134" customFormat="1" ht="15.75" customHeight="1">
      <c r="A289" s="69">
        <v>15</v>
      </c>
      <c r="B289" s="24">
        <v>17</v>
      </c>
      <c r="C289" s="79" t="s">
        <v>522</v>
      </c>
      <c r="D289" s="25" t="s">
        <v>523</v>
      </c>
      <c r="E289" s="79" t="s">
        <v>559</v>
      </c>
      <c r="F289" s="79">
        <v>5445</v>
      </c>
      <c r="G289" s="133">
        <v>15</v>
      </c>
      <c r="H289" s="79"/>
      <c r="I289" s="79" t="s">
        <v>560</v>
      </c>
      <c r="K289" s="136" t="s">
        <v>331</v>
      </c>
      <c r="L289" s="136">
        <v>0</v>
      </c>
    </row>
    <row r="290" spans="1:12" s="134" customFormat="1" ht="15.75" customHeight="1">
      <c r="A290" s="69">
        <v>15</v>
      </c>
      <c r="B290" s="24">
        <v>17</v>
      </c>
      <c r="C290" s="79" t="s">
        <v>522</v>
      </c>
      <c r="D290" s="25" t="s">
        <v>523</v>
      </c>
      <c r="E290" s="79" t="s">
        <v>559</v>
      </c>
      <c r="F290" s="79">
        <v>5446</v>
      </c>
      <c r="G290" s="133">
        <v>15</v>
      </c>
      <c r="H290" s="79"/>
      <c r="I290" s="79" t="s">
        <v>560</v>
      </c>
      <c r="K290" s="136" t="s">
        <v>332</v>
      </c>
      <c r="L290" s="136">
        <v>0</v>
      </c>
    </row>
    <row r="291" spans="1:12" s="134" customFormat="1" ht="15.75" customHeight="1">
      <c r="A291" s="69">
        <v>15</v>
      </c>
      <c r="B291" s="24">
        <v>17</v>
      </c>
      <c r="C291" s="79" t="s">
        <v>522</v>
      </c>
      <c r="D291" s="25" t="s">
        <v>523</v>
      </c>
      <c r="E291" s="79" t="s">
        <v>559</v>
      </c>
      <c r="F291" s="79">
        <v>5447</v>
      </c>
      <c r="G291" s="133">
        <v>15</v>
      </c>
      <c r="H291" s="79"/>
      <c r="I291" s="79" t="s">
        <v>560</v>
      </c>
      <c r="K291" s="136" t="s">
        <v>333</v>
      </c>
      <c r="L291" s="136">
        <v>0</v>
      </c>
    </row>
    <row r="292" spans="1:12" s="134" customFormat="1" ht="15.75" customHeight="1">
      <c r="A292" s="69">
        <v>15</v>
      </c>
      <c r="B292" s="24">
        <v>17</v>
      </c>
      <c r="C292" s="79" t="s">
        <v>522</v>
      </c>
      <c r="D292" s="25" t="s">
        <v>523</v>
      </c>
      <c r="E292" s="79" t="s">
        <v>559</v>
      </c>
      <c r="F292" s="79">
        <v>5510</v>
      </c>
      <c r="G292" s="133">
        <v>15</v>
      </c>
      <c r="H292" s="79"/>
      <c r="I292" s="79" t="s">
        <v>560</v>
      </c>
      <c r="K292" s="136" t="s">
        <v>334</v>
      </c>
      <c r="L292" s="136">
        <v>0</v>
      </c>
    </row>
    <row r="293" spans="1:12" s="134" customFormat="1" ht="15.75" customHeight="1">
      <c r="A293" s="69">
        <v>15</v>
      </c>
      <c r="B293" s="24">
        <v>17</v>
      </c>
      <c r="C293" s="79" t="s">
        <v>522</v>
      </c>
      <c r="D293" s="25" t="s">
        <v>523</v>
      </c>
      <c r="E293" s="79" t="s">
        <v>559</v>
      </c>
      <c r="F293" s="79">
        <v>5515</v>
      </c>
      <c r="G293" s="133">
        <v>15</v>
      </c>
      <c r="H293" s="79"/>
      <c r="I293" s="79" t="s">
        <v>560</v>
      </c>
      <c r="K293" s="136" t="s">
        <v>335</v>
      </c>
      <c r="L293" s="136">
        <v>191</v>
      </c>
    </row>
    <row r="294" spans="1:12" s="134" customFormat="1" ht="15.75" customHeight="1">
      <c r="A294" s="69">
        <v>15</v>
      </c>
      <c r="B294" s="24">
        <v>17</v>
      </c>
      <c r="C294" s="79" t="s">
        <v>522</v>
      </c>
      <c r="D294" s="25" t="s">
        <v>523</v>
      </c>
      <c r="E294" s="79" t="s">
        <v>559</v>
      </c>
      <c r="F294" s="79">
        <v>5520</v>
      </c>
      <c r="G294" s="133">
        <v>15</v>
      </c>
      <c r="H294" s="79"/>
      <c r="I294" s="79" t="s">
        <v>560</v>
      </c>
      <c r="K294" s="136" t="s">
        <v>336</v>
      </c>
      <c r="L294" s="136">
        <v>0</v>
      </c>
    </row>
    <row r="295" spans="1:12" s="134" customFormat="1" ht="15.75" customHeight="1">
      <c r="A295" s="69">
        <v>15</v>
      </c>
      <c r="B295" s="24">
        <v>17</v>
      </c>
      <c r="C295" s="79" t="s">
        <v>522</v>
      </c>
      <c r="D295" s="25" t="s">
        <v>523</v>
      </c>
      <c r="E295" s="79" t="s">
        <v>559</v>
      </c>
      <c r="F295" s="79">
        <v>5540</v>
      </c>
      <c r="G295" s="133">
        <v>15</v>
      </c>
      <c r="H295" s="79"/>
      <c r="I295" s="79" t="s">
        <v>560</v>
      </c>
      <c r="K295" s="136" t="s">
        <v>337</v>
      </c>
      <c r="L295" s="136">
        <v>0</v>
      </c>
    </row>
    <row r="296" spans="1:12" s="134" customFormat="1" ht="15.75" customHeight="1">
      <c r="A296" s="69">
        <v>15</v>
      </c>
      <c r="B296" s="24">
        <v>17</v>
      </c>
      <c r="C296" s="79" t="s">
        <v>522</v>
      </c>
      <c r="D296" s="25" t="s">
        <v>523</v>
      </c>
      <c r="E296" s="79" t="s">
        <v>559</v>
      </c>
      <c r="F296" s="79">
        <v>5550</v>
      </c>
      <c r="G296" s="133">
        <v>15</v>
      </c>
      <c r="H296" s="79"/>
      <c r="I296" s="79" t="s">
        <v>560</v>
      </c>
      <c r="K296" s="136" t="s">
        <v>338</v>
      </c>
      <c r="L296" s="136">
        <v>0</v>
      </c>
    </row>
    <row r="297" spans="1:12" s="134" customFormat="1" ht="15.75" customHeight="1">
      <c r="A297" s="69">
        <v>15</v>
      </c>
      <c r="B297" s="24">
        <v>17</v>
      </c>
      <c r="C297" s="79" t="s">
        <v>522</v>
      </c>
      <c r="D297" s="25" t="s">
        <v>523</v>
      </c>
      <c r="E297" s="79" t="s">
        <v>559</v>
      </c>
      <c r="F297" s="79">
        <v>5560</v>
      </c>
      <c r="G297" s="133">
        <v>15</v>
      </c>
      <c r="H297" s="79"/>
      <c r="I297" s="79" t="s">
        <v>560</v>
      </c>
      <c r="K297" s="136" t="s">
        <v>339</v>
      </c>
      <c r="L297" s="136">
        <v>15259</v>
      </c>
    </row>
    <row r="298" spans="1:12" s="134" customFormat="1" ht="15.75" customHeight="1">
      <c r="A298" s="69">
        <v>15</v>
      </c>
      <c r="B298" s="24">
        <v>17</v>
      </c>
      <c r="C298" s="79" t="s">
        <v>522</v>
      </c>
      <c r="D298" s="25" t="s">
        <v>523</v>
      </c>
      <c r="E298" s="79" t="s">
        <v>559</v>
      </c>
      <c r="F298" s="79">
        <v>5565</v>
      </c>
      <c r="G298" s="133">
        <v>15</v>
      </c>
      <c r="H298" s="79"/>
      <c r="I298" s="79" t="s">
        <v>560</v>
      </c>
      <c r="K298" s="136" t="s">
        <v>340</v>
      </c>
      <c r="L298" s="136">
        <v>4878</v>
      </c>
    </row>
    <row r="299" spans="1:12" s="134" customFormat="1" ht="15.75" customHeight="1">
      <c r="A299" s="69">
        <v>15</v>
      </c>
      <c r="B299" s="24">
        <v>17</v>
      </c>
      <c r="C299" s="79" t="s">
        <v>522</v>
      </c>
      <c r="D299" s="25" t="s">
        <v>523</v>
      </c>
      <c r="E299" s="79" t="s">
        <v>559</v>
      </c>
      <c r="F299" s="79">
        <v>5571</v>
      </c>
      <c r="G299" s="133">
        <v>15</v>
      </c>
      <c r="H299" s="79"/>
      <c r="I299" s="79" t="s">
        <v>560</v>
      </c>
      <c r="K299" s="136" t="s">
        <v>341</v>
      </c>
      <c r="L299" s="136">
        <v>953</v>
      </c>
    </row>
    <row r="300" spans="1:12" s="134" customFormat="1" ht="15.75" customHeight="1">
      <c r="A300" s="69">
        <v>15</v>
      </c>
      <c r="B300" s="24">
        <v>17</v>
      </c>
      <c r="C300" s="79" t="s">
        <v>522</v>
      </c>
      <c r="D300" s="25" t="s">
        <v>523</v>
      </c>
      <c r="E300" s="79" t="s">
        <v>559</v>
      </c>
      <c r="F300" s="79">
        <v>5572</v>
      </c>
      <c r="G300" s="133">
        <v>15</v>
      </c>
      <c r="H300" s="79"/>
      <c r="I300" s="79" t="s">
        <v>560</v>
      </c>
      <c r="K300" s="136" t="s">
        <v>342</v>
      </c>
      <c r="L300" s="136">
        <v>1906</v>
      </c>
    </row>
    <row r="301" spans="1:12" s="134" customFormat="1" ht="15.75" customHeight="1">
      <c r="A301" s="69">
        <v>15</v>
      </c>
      <c r="B301" s="24">
        <v>17</v>
      </c>
      <c r="C301" s="79" t="s">
        <v>522</v>
      </c>
      <c r="D301" s="25" t="s">
        <v>523</v>
      </c>
      <c r="E301" s="79" t="s">
        <v>559</v>
      </c>
      <c r="F301" s="79">
        <v>5573</v>
      </c>
      <c r="G301" s="133">
        <v>15</v>
      </c>
      <c r="H301" s="79"/>
      <c r="I301" s="79" t="s">
        <v>560</v>
      </c>
      <c r="K301" s="136" t="s">
        <v>343</v>
      </c>
      <c r="L301" s="136">
        <v>0</v>
      </c>
    </row>
    <row r="302" spans="1:12" s="134" customFormat="1" ht="15.75" customHeight="1">
      <c r="A302" s="69">
        <v>15</v>
      </c>
      <c r="B302" s="24">
        <v>17</v>
      </c>
      <c r="C302" s="79" t="s">
        <v>522</v>
      </c>
      <c r="D302" s="25" t="s">
        <v>523</v>
      </c>
      <c r="E302" s="79" t="s">
        <v>559</v>
      </c>
      <c r="F302" s="79">
        <v>5580</v>
      </c>
      <c r="G302" s="133">
        <v>15</v>
      </c>
      <c r="H302" s="79"/>
      <c r="I302" s="79" t="s">
        <v>560</v>
      </c>
      <c r="K302" s="136" t="s">
        <v>344</v>
      </c>
      <c r="L302" s="136">
        <v>2744</v>
      </c>
    </row>
    <row r="303" spans="1:12" s="134" customFormat="1" ht="15.75" customHeight="1">
      <c r="A303" s="69">
        <v>15</v>
      </c>
      <c r="B303" s="24">
        <v>17</v>
      </c>
      <c r="C303" s="79" t="s">
        <v>522</v>
      </c>
      <c r="D303" s="25" t="s">
        <v>523</v>
      </c>
      <c r="E303" s="79" t="s">
        <v>559</v>
      </c>
      <c r="F303" s="79">
        <v>5591</v>
      </c>
      <c r="G303" s="133">
        <v>15</v>
      </c>
      <c r="H303" s="79"/>
      <c r="I303" s="79" t="s">
        <v>560</v>
      </c>
      <c r="K303" s="136" t="s">
        <v>345</v>
      </c>
      <c r="L303" s="136">
        <v>16769</v>
      </c>
    </row>
    <row r="304" spans="1:12" s="134" customFormat="1" ht="15.75" customHeight="1">
      <c r="A304" s="69">
        <v>15</v>
      </c>
      <c r="B304" s="24">
        <v>17</v>
      </c>
      <c r="C304" s="79" t="s">
        <v>522</v>
      </c>
      <c r="D304" s="25" t="s">
        <v>523</v>
      </c>
      <c r="E304" s="79" t="s">
        <v>559</v>
      </c>
      <c r="F304" s="79">
        <v>5592</v>
      </c>
      <c r="G304" s="133">
        <v>15</v>
      </c>
      <c r="H304" s="79"/>
      <c r="I304" s="79" t="s">
        <v>560</v>
      </c>
      <c r="K304" s="136" t="s">
        <v>346</v>
      </c>
      <c r="L304" s="136">
        <v>0</v>
      </c>
    </row>
    <row r="305" spans="1:12" s="134" customFormat="1" ht="15.75" customHeight="1">
      <c r="A305" s="69">
        <v>15</v>
      </c>
      <c r="B305" s="24">
        <v>17</v>
      </c>
      <c r="C305" s="79" t="s">
        <v>522</v>
      </c>
      <c r="D305" s="25" t="s">
        <v>523</v>
      </c>
      <c r="E305" s="79" t="s">
        <v>559</v>
      </c>
      <c r="F305" s="79">
        <v>5610</v>
      </c>
      <c r="G305" s="133">
        <v>15</v>
      </c>
      <c r="H305" s="79"/>
      <c r="I305" s="79" t="s">
        <v>560</v>
      </c>
      <c r="K305" s="136" t="s">
        <v>347</v>
      </c>
      <c r="L305" s="136">
        <v>7902</v>
      </c>
    </row>
    <row r="306" spans="1:12" s="134" customFormat="1" ht="15.75" customHeight="1">
      <c r="A306" s="69">
        <v>15</v>
      </c>
      <c r="B306" s="24">
        <v>17</v>
      </c>
      <c r="C306" s="79" t="s">
        <v>522</v>
      </c>
      <c r="D306" s="25" t="s">
        <v>523</v>
      </c>
      <c r="E306" s="79" t="s">
        <v>559</v>
      </c>
      <c r="F306" s="79">
        <v>5630</v>
      </c>
      <c r="G306" s="133">
        <v>15</v>
      </c>
      <c r="H306" s="79"/>
      <c r="I306" s="79" t="s">
        <v>560</v>
      </c>
      <c r="K306" s="136" t="s">
        <v>348</v>
      </c>
      <c r="L306" s="136">
        <v>0</v>
      </c>
    </row>
    <row r="307" spans="1:12" s="134" customFormat="1" ht="15.75" customHeight="1">
      <c r="A307" s="69">
        <v>15</v>
      </c>
      <c r="B307" s="24">
        <v>17</v>
      </c>
      <c r="C307" s="79" t="s">
        <v>522</v>
      </c>
      <c r="D307" s="25" t="s">
        <v>523</v>
      </c>
      <c r="E307" s="79" t="s">
        <v>559</v>
      </c>
      <c r="F307" s="79">
        <v>5640</v>
      </c>
      <c r="G307" s="133">
        <v>15</v>
      </c>
      <c r="H307" s="79"/>
      <c r="I307" s="79" t="s">
        <v>560</v>
      </c>
      <c r="K307" s="136" t="s">
        <v>349</v>
      </c>
      <c r="L307" s="136">
        <v>0</v>
      </c>
    </row>
    <row r="308" spans="1:12" s="134" customFormat="1" ht="15.75" customHeight="1">
      <c r="A308" s="69">
        <v>15</v>
      </c>
      <c r="B308" s="24">
        <v>17</v>
      </c>
      <c r="C308" s="79" t="s">
        <v>522</v>
      </c>
      <c r="D308" s="25" t="s">
        <v>523</v>
      </c>
      <c r="E308" s="79" t="s">
        <v>559</v>
      </c>
      <c r="F308" s="79">
        <v>6200</v>
      </c>
      <c r="G308" s="133">
        <v>70</v>
      </c>
      <c r="H308" s="79"/>
      <c r="I308" s="79" t="s">
        <v>560</v>
      </c>
      <c r="K308" s="136" t="s">
        <v>406</v>
      </c>
      <c r="L308" s="136">
        <v>1366</v>
      </c>
    </row>
    <row r="309" spans="1:12" s="134" customFormat="1" ht="15.75" customHeight="1">
      <c r="A309" s="69">
        <v>15</v>
      </c>
      <c r="B309" s="24">
        <v>17</v>
      </c>
      <c r="C309" s="79" t="s">
        <v>522</v>
      </c>
      <c r="D309" s="25" t="s">
        <v>523</v>
      </c>
      <c r="E309" s="79" t="s">
        <v>559</v>
      </c>
      <c r="F309" s="79">
        <v>6201</v>
      </c>
      <c r="G309" s="133">
        <v>70</v>
      </c>
      <c r="H309" s="79"/>
      <c r="I309" s="79" t="s">
        <v>560</v>
      </c>
      <c r="K309" s="136" t="s">
        <v>407</v>
      </c>
      <c r="L309" s="136">
        <v>854</v>
      </c>
    </row>
    <row r="310" spans="1:12" s="134" customFormat="1" ht="15.75" customHeight="1">
      <c r="A310" s="69">
        <v>15</v>
      </c>
      <c r="B310" s="24">
        <v>17</v>
      </c>
      <c r="C310" s="79" t="s">
        <v>522</v>
      </c>
      <c r="D310" s="25" t="s">
        <v>523</v>
      </c>
      <c r="E310" s="79" t="s">
        <v>559</v>
      </c>
      <c r="F310" s="79">
        <v>6202</v>
      </c>
      <c r="G310" s="133">
        <v>90</v>
      </c>
      <c r="H310" s="79"/>
      <c r="I310" s="79" t="s">
        <v>560</v>
      </c>
      <c r="K310" s="136" t="s">
        <v>449</v>
      </c>
      <c r="L310" s="136">
        <v>0</v>
      </c>
    </row>
    <row r="311" spans="1:12" s="134" customFormat="1" ht="15.75" customHeight="1">
      <c r="A311" s="69">
        <v>15</v>
      </c>
      <c r="B311" s="24">
        <v>17</v>
      </c>
      <c r="C311" s="79" t="s">
        <v>522</v>
      </c>
      <c r="D311" s="25" t="s">
        <v>523</v>
      </c>
      <c r="E311" s="79" t="s">
        <v>559</v>
      </c>
      <c r="F311" s="79">
        <v>6205</v>
      </c>
      <c r="G311" s="133">
        <v>70</v>
      </c>
      <c r="H311" s="79"/>
      <c r="I311" s="79" t="s">
        <v>560</v>
      </c>
      <c r="K311" s="136" t="s">
        <v>408</v>
      </c>
      <c r="L311" s="136">
        <v>341</v>
      </c>
    </row>
    <row r="312" spans="1:12" s="134" customFormat="1" ht="15.75" customHeight="1">
      <c r="A312" s="69">
        <v>15</v>
      </c>
      <c r="B312" s="24">
        <v>17</v>
      </c>
      <c r="C312" s="79" t="s">
        <v>522</v>
      </c>
      <c r="D312" s="25" t="s">
        <v>523</v>
      </c>
      <c r="E312" s="79" t="s">
        <v>559</v>
      </c>
      <c r="F312" s="79">
        <v>6217</v>
      </c>
      <c r="G312" s="133">
        <v>70</v>
      </c>
      <c r="H312" s="79"/>
      <c r="I312" s="79" t="s">
        <v>560</v>
      </c>
      <c r="K312" s="136" t="s">
        <v>409</v>
      </c>
      <c r="L312" s="136">
        <v>102</v>
      </c>
    </row>
    <row r="313" spans="1:12" s="134" customFormat="1" ht="15.75" customHeight="1">
      <c r="A313" s="69">
        <v>15</v>
      </c>
      <c r="B313" s="24">
        <v>17</v>
      </c>
      <c r="C313" s="79" t="s">
        <v>522</v>
      </c>
      <c r="D313" s="25" t="s">
        <v>523</v>
      </c>
      <c r="E313" s="79" t="s">
        <v>559</v>
      </c>
      <c r="F313" s="79">
        <v>6218</v>
      </c>
      <c r="G313" s="133">
        <v>50.1</v>
      </c>
      <c r="H313" s="79"/>
      <c r="I313" s="79" t="s">
        <v>560</v>
      </c>
      <c r="K313" s="136" t="s">
        <v>392</v>
      </c>
      <c r="L313" s="136">
        <v>15000</v>
      </c>
    </row>
    <row r="314" spans="1:12" s="134" customFormat="1" ht="15.75" customHeight="1">
      <c r="A314" s="69">
        <v>15</v>
      </c>
      <c r="B314" s="24">
        <v>17</v>
      </c>
      <c r="C314" s="79" t="s">
        <v>522</v>
      </c>
      <c r="D314" s="25" t="s">
        <v>523</v>
      </c>
      <c r="E314" s="79" t="s">
        <v>559</v>
      </c>
      <c r="F314" s="79">
        <v>6219</v>
      </c>
      <c r="G314" s="133">
        <v>50.1</v>
      </c>
      <c r="H314" s="79"/>
      <c r="I314" s="79" t="s">
        <v>560</v>
      </c>
      <c r="K314" s="136" t="s">
        <v>391</v>
      </c>
      <c r="L314" s="136">
        <v>0</v>
      </c>
    </row>
    <row r="315" spans="1:12" s="134" customFormat="1" ht="15.75" customHeight="1">
      <c r="A315" s="69">
        <v>15</v>
      </c>
      <c r="B315" s="24">
        <v>17</v>
      </c>
      <c r="C315" s="79" t="s">
        <v>522</v>
      </c>
      <c r="D315" s="25" t="s">
        <v>523</v>
      </c>
      <c r="E315" s="79" t="s">
        <v>559</v>
      </c>
      <c r="F315" s="79">
        <v>6230</v>
      </c>
      <c r="G315" s="133">
        <v>70</v>
      </c>
      <c r="H315" s="79"/>
      <c r="I315" s="79" t="s">
        <v>560</v>
      </c>
      <c r="K315" s="136" t="s">
        <v>410</v>
      </c>
      <c r="L315" s="136">
        <v>26</v>
      </c>
    </row>
    <row r="316" spans="1:12" s="134" customFormat="1" ht="15.75" customHeight="1">
      <c r="A316" s="69">
        <v>15</v>
      </c>
      <c r="B316" s="24">
        <v>17</v>
      </c>
      <c r="C316" s="79" t="s">
        <v>522</v>
      </c>
      <c r="D316" s="25" t="s">
        <v>523</v>
      </c>
      <c r="E316" s="79" t="s">
        <v>559</v>
      </c>
      <c r="F316" s="79">
        <v>6235</v>
      </c>
      <c r="G316" s="133">
        <v>90</v>
      </c>
      <c r="H316" s="79"/>
      <c r="I316" s="79" t="s">
        <v>560</v>
      </c>
      <c r="K316" s="136" t="s">
        <v>448</v>
      </c>
      <c r="L316" s="136">
        <v>0</v>
      </c>
    </row>
    <row r="317" spans="1:12" s="134" customFormat="1" ht="15.75" customHeight="1">
      <c r="A317" s="69">
        <v>15</v>
      </c>
      <c r="B317" s="24">
        <v>17</v>
      </c>
      <c r="C317" s="79" t="s">
        <v>522</v>
      </c>
      <c r="D317" s="25" t="s">
        <v>523</v>
      </c>
      <c r="E317" s="79" t="s">
        <v>559</v>
      </c>
      <c r="F317" s="79">
        <v>6250</v>
      </c>
      <c r="G317" s="133">
        <v>20</v>
      </c>
      <c r="H317" s="79"/>
      <c r="I317" s="79" t="s">
        <v>560</v>
      </c>
      <c r="K317" s="136" t="s">
        <v>352</v>
      </c>
      <c r="L317" s="136">
        <v>8600</v>
      </c>
    </row>
    <row r="318" spans="1:12" s="134" customFormat="1" ht="15.75" customHeight="1">
      <c r="A318" s="69">
        <v>15</v>
      </c>
      <c r="B318" s="24">
        <v>17</v>
      </c>
      <c r="C318" s="79" t="s">
        <v>522</v>
      </c>
      <c r="D318" s="25" t="s">
        <v>523</v>
      </c>
      <c r="E318" s="79" t="s">
        <v>559</v>
      </c>
      <c r="F318" s="79">
        <v>6252</v>
      </c>
      <c r="G318" s="133">
        <v>20</v>
      </c>
      <c r="H318" s="79"/>
      <c r="I318" s="79" t="s">
        <v>560</v>
      </c>
      <c r="K318" s="136" t="s">
        <v>353</v>
      </c>
      <c r="L318" s="136">
        <v>3725</v>
      </c>
    </row>
    <row r="319" spans="1:12" s="134" customFormat="1" ht="15.75" customHeight="1">
      <c r="A319" s="69">
        <v>15</v>
      </c>
      <c r="B319" s="24">
        <v>17</v>
      </c>
      <c r="C319" s="79" t="s">
        <v>522</v>
      </c>
      <c r="D319" s="25" t="s">
        <v>523</v>
      </c>
      <c r="E319" s="79" t="s">
        <v>559</v>
      </c>
      <c r="F319" s="79">
        <v>6258</v>
      </c>
      <c r="G319" s="133">
        <v>20</v>
      </c>
      <c r="H319" s="79"/>
      <c r="I319" s="79" t="s">
        <v>560</v>
      </c>
      <c r="K319" s="136" t="s">
        <v>354</v>
      </c>
      <c r="L319" s="136">
        <v>12960</v>
      </c>
    </row>
    <row r="320" spans="1:12" s="134" customFormat="1" ht="15.75" customHeight="1">
      <c r="A320" s="69">
        <v>15</v>
      </c>
      <c r="B320" s="24">
        <v>17</v>
      </c>
      <c r="C320" s="79" t="s">
        <v>522</v>
      </c>
      <c r="D320" s="25" t="s">
        <v>523</v>
      </c>
      <c r="E320" s="79" t="s">
        <v>559</v>
      </c>
      <c r="F320" s="79">
        <v>6259</v>
      </c>
      <c r="G320" s="133">
        <v>20</v>
      </c>
      <c r="H320" s="79"/>
      <c r="I320" s="79" t="s">
        <v>560</v>
      </c>
      <c r="K320" s="136" t="s">
        <v>355</v>
      </c>
      <c r="L320" s="136">
        <v>15120</v>
      </c>
    </row>
    <row r="321" spans="1:12" s="134" customFormat="1" ht="15.75" customHeight="1">
      <c r="A321" s="69">
        <v>15</v>
      </c>
      <c r="B321" s="24">
        <v>17</v>
      </c>
      <c r="C321" s="79" t="s">
        <v>522</v>
      </c>
      <c r="D321" s="25" t="s">
        <v>523</v>
      </c>
      <c r="E321" s="79" t="s">
        <v>559</v>
      </c>
      <c r="F321" s="79">
        <v>6340</v>
      </c>
      <c r="G321" s="133">
        <v>40</v>
      </c>
      <c r="H321" s="79"/>
      <c r="I321" s="79" t="s">
        <v>560</v>
      </c>
      <c r="K321" s="136" t="s">
        <v>365</v>
      </c>
      <c r="L321" s="136">
        <v>17365</v>
      </c>
    </row>
    <row r="322" spans="1:12" s="134" customFormat="1" ht="15.75" customHeight="1">
      <c r="A322" s="69">
        <v>15</v>
      </c>
      <c r="B322" s="24">
        <v>17</v>
      </c>
      <c r="C322" s="79" t="s">
        <v>522</v>
      </c>
      <c r="D322" s="25" t="s">
        <v>523</v>
      </c>
      <c r="E322" s="79" t="s">
        <v>559</v>
      </c>
      <c r="F322" s="79">
        <v>6349</v>
      </c>
      <c r="G322" s="133">
        <v>40</v>
      </c>
      <c r="H322" s="79"/>
      <c r="I322" s="79" t="s">
        <v>560</v>
      </c>
      <c r="K322" s="136" t="s">
        <v>366</v>
      </c>
      <c r="L322" s="136">
        <v>7950</v>
      </c>
    </row>
    <row r="323" spans="1:12" s="134" customFormat="1" ht="15.75" customHeight="1">
      <c r="A323" s="69">
        <v>15</v>
      </c>
      <c r="B323" s="24">
        <v>17</v>
      </c>
      <c r="C323" s="79" t="s">
        <v>522</v>
      </c>
      <c r="D323" s="25" t="s">
        <v>523</v>
      </c>
      <c r="E323" s="79" t="s">
        <v>559</v>
      </c>
      <c r="F323" s="79">
        <v>6350</v>
      </c>
      <c r="G323" s="133">
        <v>70</v>
      </c>
      <c r="H323" s="79"/>
      <c r="I323" s="79" t="s">
        <v>560</v>
      </c>
      <c r="K323" s="136" t="s">
        <v>53</v>
      </c>
      <c r="L323" s="136">
        <v>307</v>
      </c>
    </row>
    <row r="324" spans="1:12" s="134" customFormat="1" ht="15.75" customHeight="1">
      <c r="A324" s="69">
        <v>15</v>
      </c>
      <c r="B324" s="24">
        <v>17</v>
      </c>
      <c r="C324" s="79" t="s">
        <v>522</v>
      </c>
      <c r="D324" s="25" t="s">
        <v>523</v>
      </c>
      <c r="E324" s="79" t="s">
        <v>559</v>
      </c>
      <c r="F324" s="79">
        <v>6352</v>
      </c>
      <c r="G324" s="133">
        <v>70</v>
      </c>
      <c r="H324" s="79"/>
      <c r="I324" s="79" t="s">
        <v>560</v>
      </c>
      <c r="K324" s="136" t="s">
        <v>411</v>
      </c>
      <c r="L324" s="136">
        <v>20</v>
      </c>
    </row>
    <row r="325" spans="1:12" s="134" customFormat="1" ht="15.75" customHeight="1">
      <c r="A325" s="69">
        <v>15</v>
      </c>
      <c r="B325" s="24">
        <v>17</v>
      </c>
      <c r="C325" s="79" t="s">
        <v>522</v>
      </c>
      <c r="D325" s="25" t="s">
        <v>523</v>
      </c>
      <c r="E325" s="79" t="s">
        <v>559</v>
      </c>
      <c r="F325" s="79">
        <v>6355</v>
      </c>
      <c r="G325" s="133">
        <v>70</v>
      </c>
      <c r="H325" s="79"/>
      <c r="I325" s="79" t="s">
        <v>560</v>
      </c>
      <c r="K325" s="136" t="s">
        <v>412</v>
      </c>
      <c r="L325" s="136">
        <v>1020</v>
      </c>
    </row>
    <row r="326" spans="1:12" s="134" customFormat="1" ht="15.75" customHeight="1">
      <c r="A326" s="69">
        <v>15</v>
      </c>
      <c r="B326" s="24">
        <v>17</v>
      </c>
      <c r="C326" s="79" t="s">
        <v>522</v>
      </c>
      <c r="D326" s="25" t="s">
        <v>523</v>
      </c>
      <c r="E326" s="79" t="s">
        <v>559</v>
      </c>
      <c r="F326" s="79">
        <v>6500</v>
      </c>
      <c r="G326" s="133">
        <v>70</v>
      </c>
      <c r="H326" s="79"/>
      <c r="I326" s="79" t="s">
        <v>560</v>
      </c>
      <c r="K326" s="136" t="s">
        <v>413</v>
      </c>
      <c r="L326" s="136">
        <v>0</v>
      </c>
    </row>
    <row r="327" spans="1:12" s="134" customFormat="1" ht="15.75" customHeight="1">
      <c r="A327" s="69">
        <v>15</v>
      </c>
      <c r="B327" s="24">
        <v>17</v>
      </c>
      <c r="C327" s="79" t="s">
        <v>522</v>
      </c>
      <c r="D327" s="25" t="s">
        <v>523</v>
      </c>
      <c r="E327" s="79" t="s">
        <v>559</v>
      </c>
      <c r="F327" s="79">
        <v>6501</v>
      </c>
      <c r="G327" s="133">
        <v>70</v>
      </c>
      <c r="H327" s="79"/>
      <c r="I327" s="79" t="s">
        <v>560</v>
      </c>
      <c r="K327" s="136" t="s">
        <v>414</v>
      </c>
      <c r="L327" s="136">
        <v>4583</v>
      </c>
    </row>
    <row r="328" spans="1:12" s="134" customFormat="1" ht="15.75" customHeight="1">
      <c r="A328" s="69">
        <v>15</v>
      </c>
      <c r="B328" s="24">
        <v>17</v>
      </c>
      <c r="C328" s="79" t="s">
        <v>522</v>
      </c>
      <c r="D328" s="25" t="s">
        <v>523</v>
      </c>
      <c r="E328" s="79" t="s">
        <v>559</v>
      </c>
      <c r="F328" s="79">
        <v>6505</v>
      </c>
      <c r="G328" s="133">
        <v>70</v>
      </c>
      <c r="H328" s="79"/>
      <c r="I328" s="79" t="s">
        <v>560</v>
      </c>
      <c r="K328" s="136" t="s">
        <v>415</v>
      </c>
      <c r="L328" s="136">
        <v>2415</v>
      </c>
    </row>
    <row r="329" spans="1:12" s="134" customFormat="1" ht="15.75" customHeight="1">
      <c r="A329" s="69">
        <v>15</v>
      </c>
      <c r="B329" s="24">
        <v>17</v>
      </c>
      <c r="C329" s="79" t="s">
        <v>522</v>
      </c>
      <c r="D329" s="25" t="s">
        <v>523</v>
      </c>
      <c r="E329" s="79" t="s">
        <v>559</v>
      </c>
      <c r="F329" s="79">
        <v>6506</v>
      </c>
      <c r="G329" s="133">
        <v>70</v>
      </c>
      <c r="H329" s="79"/>
      <c r="I329" s="79" t="s">
        <v>560</v>
      </c>
      <c r="K329" s="136" t="s">
        <v>416</v>
      </c>
      <c r="L329" s="136">
        <v>1401</v>
      </c>
    </row>
    <row r="330" spans="1:12" s="134" customFormat="1" ht="15.75" customHeight="1">
      <c r="A330" s="69">
        <v>15</v>
      </c>
      <c r="B330" s="24">
        <v>17</v>
      </c>
      <c r="C330" s="79" t="s">
        <v>522</v>
      </c>
      <c r="D330" s="25" t="s">
        <v>523</v>
      </c>
      <c r="E330" s="79" t="s">
        <v>559</v>
      </c>
      <c r="F330" s="79">
        <v>6509</v>
      </c>
      <c r="G330" s="133">
        <v>70</v>
      </c>
      <c r="H330" s="79"/>
      <c r="I330" s="79" t="s">
        <v>560</v>
      </c>
      <c r="K330" s="136" t="s">
        <v>417</v>
      </c>
      <c r="L330" s="136">
        <v>1401</v>
      </c>
    </row>
    <row r="331" spans="1:12" s="134" customFormat="1" ht="15.75" customHeight="1">
      <c r="A331" s="69">
        <v>15</v>
      </c>
      <c r="B331" s="24">
        <v>17</v>
      </c>
      <c r="C331" s="79" t="s">
        <v>522</v>
      </c>
      <c r="D331" s="25" t="s">
        <v>523</v>
      </c>
      <c r="E331" s="79" t="s">
        <v>559</v>
      </c>
      <c r="F331" s="79">
        <v>6700</v>
      </c>
      <c r="G331" s="133">
        <v>70</v>
      </c>
      <c r="H331" s="79"/>
      <c r="I331" s="79" t="s">
        <v>560</v>
      </c>
      <c r="K331" s="136" t="s">
        <v>419</v>
      </c>
      <c r="L331" s="136">
        <v>0</v>
      </c>
    </row>
    <row r="332" spans="1:12" s="134" customFormat="1" ht="15.75" customHeight="1">
      <c r="A332" s="69">
        <v>15</v>
      </c>
      <c r="B332" s="24">
        <v>17</v>
      </c>
      <c r="C332" s="79" t="s">
        <v>522</v>
      </c>
      <c r="D332" s="25" t="s">
        <v>523</v>
      </c>
      <c r="E332" s="79" t="s">
        <v>559</v>
      </c>
      <c r="F332" s="79">
        <v>6710</v>
      </c>
      <c r="G332" s="133">
        <v>70</v>
      </c>
      <c r="H332" s="79"/>
      <c r="I332" s="79" t="s">
        <v>560</v>
      </c>
      <c r="K332" s="136" t="s">
        <v>420</v>
      </c>
      <c r="L332" s="136">
        <v>0</v>
      </c>
    </row>
    <row r="333" spans="1:12" s="134" customFormat="1" ht="15.75" customHeight="1">
      <c r="A333" s="69">
        <v>15</v>
      </c>
      <c r="B333" s="24">
        <v>17</v>
      </c>
      <c r="C333" s="79" t="s">
        <v>522</v>
      </c>
      <c r="D333" s="25" t="s">
        <v>523</v>
      </c>
      <c r="E333" s="79" t="s">
        <v>559</v>
      </c>
      <c r="F333" s="79">
        <v>6720</v>
      </c>
      <c r="G333" s="133">
        <v>90</v>
      </c>
      <c r="H333" s="79"/>
      <c r="I333" s="79" t="s">
        <v>560</v>
      </c>
      <c r="K333" s="136" t="s">
        <v>450</v>
      </c>
      <c r="L333" s="136">
        <v>0</v>
      </c>
    </row>
    <row r="334" spans="1:12" s="134" customFormat="1" ht="15.75" customHeight="1">
      <c r="A334" s="69">
        <v>15</v>
      </c>
      <c r="B334" s="24">
        <v>17</v>
      </c>
      <c r="C334" s="79" t="s">
        <v>522</v>
      </c>
      <c r="D334" s="25" t="s">
        <v>523</v>
      </c>
      <c r="E334" s="79" t="s">
        <v>559</v>
      </c>
      <c r="F334" s="79">
        <v>6721</v>
      </c>
      <c r="G334" s="133">
        <v>90</v>
      </c>
      <c r="H334" s="79"/>
      <c r="I334" s="79" t="s">
        <v>560</v>
      </c>
      <c r="K334" s="136" t="s">
        <v>451</v>
      </c>
      <c r="L334" s="136">
        <v>0</v>
      </c>
    </row>
    <row r="335" spans="1:12" s="134" customFormat="1" ht="15.75" customHeight="1">
      <c r="A335" s="69">
        <v>15</v>
      </c>
      <c r="B335" s="24">
        <v>17</v>
      </c>
      <c r="C335" s="79" t="s">
        <v>522</v>
      </c>
      <c r="D335" s="25" t="s">
        <v>523</v>
      </c>
      <c r="E335" s="79" t="s">
        <v>559</v>
      </c>
      <c r="F335" s="79">
        <v>6722</v>
      </c>
      <c r="G335" s="133">
        <v>90</v>
      </c>
      <c r="H335" s="79"/>
      <c r="I335" s="79" t="s">
        <v>560</v>
      </c>
      <c r="K335" s="136" t="s">
        <v>452</v>
      </c>
      <c r="L335" s="136">
        <v>0</v>
      </c>
    </row>
    <row r="336" spans="1:12" s="134" customFormat="1" ht="15.75" customHeight="1">
      <c r="A336" s="69">
        <v>15</v>
      </c>
      <c r="B336" s="24">
        <v>17</v>
      </c>
      <c r="C336" s="79" t="s">
        <v>522</v>
      </c>
      <c r="D336" s="25" t="s">
        <v>523</v>
      </c>
      <c r="E336" s="79" t="s">
        <v>559</v>
      </c>
      <c r="F336" s="79">
        <v>6723</v>
      </c>
      <c r="G336" s="133">
        <v>90</v>
      </c>
      <c r="H336" s="79"/>
      <c r="I336" s="79" t="s">
        <v>560</v>
      </c>
      <c r="K336" s="136" t="s">
        <v>453</v>
      </c>
      <c r="L336" s="136">
        <v>0</v>
      </c>
    </row>
    <row r="337" spans="1:12" s="134" customFormat="1" ht="15.75" customHeight="1">
      <c r="A337" s="69">
        <v>15</v>
      </c>
      <c r="B337" s="24">
        <v>17</v>
      </c>
      <c r="C337" s="79" t="s">
        <v>522</v>
      </c>
      <c r="D337" s="25" t="s">
        <v>523</v>
      </c>
      <c r="E337" s="79" t="s">
        <v>559</v>
      </c>
      <c r="F337" s="79">
        <v>6724</v>
      </c>
      <c r="G337" s="133">
        <v>90</v>
      </c>
      <c r="H337" s="79"/>
      <c r="I337" s="79" t="s">
        <v>560</v>
      </c>
      <c r="K337" s="136" t="s">
        <v>454</v>
      </c>
      <c r="L337" s="136">
        <v>0</v>
      </c>
    </row>
    <row r="338" spans="1:12" s="134" customFormat="1" ht="15.75" customHeight="1">
      <c r="A338" s="69">
        <v>15</v>
      </c>
      <c r="B338" s="24">
        <v>17</v>
      </c>
      <c r="C338" s="79" t="s">
        <v>522</v>
      </c>
      <c r="D338" s="25" t="s">
        <v>523</v>
      </c>
      <c r="E338" s="79" t="s">
        <v>559</v>
      </c>
      <c r="F338" s="79">
        <v>6725</v>
      </c>
      <c r="G338" s="133">
        <v>90</v>
      </c>
      <c r="H338" s="79"/>
      <c r="I338" s="79" t="s">
        <v>560</v>
      </c>
      <c r="K338" s="136" t="s">
        <v>455</v>
      </c>
      <c r="L338" s="136">
        <v>0</v>
      </c>
    </row>
    <row r="339" spans="1:12" s="134" customFormat="1" ht="15.75" customHeight="1">
      <c r="A339" s="69">
        <v>15</v>
      </c>
      <c r="B339" s="24">
        <v>17</v>
      </c>
      <c r="C339" s="79" t="s">
        <v>522</v>
      </c>
      <c r="D339" s="25" t="s">
        <v>523</v>
      </c>
      <c r="E339" s="79" t="s">
        <v>559</v>
      </c>
      <c r="F339" s="79">
        <v>6726</v>
      </c>
      <c r="G339" s="133">
        <v>90</v>
      </c>
      <c r="H339" s="79"/>
      <c r="I339" s="79" t="s">
        <v>560</v>
      </c>
      <c r="K339" s="136" t="s">
        <v>456</v>
      </c>
      <c r="L339" s="136">
        <v>0</v>
      </c>
    </row>
    <row r="340" spans="1:12" s="134" customFormat="1" ht="15.75" customHeight="1">
      <c r="A340" s="69">
        <v>15</v>
      </c>
      <c r="B340" s="24">
        <v>17</v>
      </c>
      <c r="C340" s="79" t="s">
        <v>522</v>
      </c>
      <c r="D340" s="25" t="s">
        <v>523</v>
      </c>
      <c r="E340" s="79" t="s">
        <v>559</v>
      </c>
      <c r="F340" s="79">
        <v>6727</v>
      </c>
      <c r="G340" s="133">
        <v>90</v>
      </c>
      <c r="H340" s="79"/>
      <c r="I340" s="79" t="s">
        <v>560</v>
      </c>
      <c r="K340" s="136" t="s">
        <v>457</v>
      </c>
      <c r="L340" s="136">
        <v>0</v>
      </c>
    </row>
    <row r="341" spans="1:12" s="134" customFormat="1" ht="15.75" customHeight="1">
      <c r="A341" s="69">
        <v>15</v>
      </c>
      <c r="B341" s="24">
        <v>17</v>
      </c>
      <c r="C341" s="79" t="s">
        <v>522</v>
      </c>
      <c r="D341" s="25" t="s">
        <v>523</v>
      </c>
      <c r="E341" s="79" t="s">
        <v>559</v>
      </c>
      <c r="F341" s="79">
        <v>6728</v>
      </c>
      <c r="G341" s="133">
        <v>90</v>
      </c>
      <c r="H341" s="79"/>
      <c r="I341" s="79" t="s">
        <v>560</v>
      </c>
      <c r="K341" s="136" t="s">
        <v>458</v>
      </c>
      <c r="L341" s="136">
        <v>0</v>
      </c>
    </row>
    <row r="342" spans="1:12" s="134" customFormat="1" ht="15.75" customHeight="1">
      <c r="A342" s="69">
        <v>15</v>
      </c>
      <c r="B342" s="24">
        <v>17</v>
      </c>
      <c r="C342" s="79" t="s">
        <v>522</v>
      </c>
      <c r="D342" s="25" t="s">
        <v>523</v>
      </c>
      <c r="E342" s="79" t="s">
        <v>559</v>
      </c>
      <c r="F342" s="79">
        <v>6730</v>
      </c>
      <c r="G342" s="133">
        <v>90</v>
      </c>
      <c r="H342" s="79"/>
      <c r="I342" s="79" t="s">
        <v>560</v>
      </c>
      <c r="K342" s="136" t="s">
        <v>459</v>
      </c>
      <c r="L342" s="136">
        <v>0</v>
      </c>
    </row>
    <row r="343" spans="1:12" s="134" customFormat="1" ht="15.75" customHeight="1">
      <c r="A343" s="69">
        <v>15</v>
      </c>
      <c r="B343" s="24">
        <v>17</v>
      </c>
      <c r="C343" s="79" t="s">
        <v>522</v>
      </c>
      <c r="D343" s="25" t="s">
        <v>523</v>
      </c>
      <c r="E343" s="79" t="s">
        <v>559</v>
      </c>
      <c r="F343" s="79">
        <v>6750</v>
      </c>
      <c r="G343" s="133">
        <v>90</v>
      </c>
      <c r="H343" s="79"/>
      <c r="I343" s="79" t="s">
        <v>560</v>
      </c>
      <c r="K343" s="136" t="s">
        <v>460</v>
      </c>
      <c r="L343" s="136">
        <v>0</v>
      </c>
    </row>
    <row r="344" spans="1:12" s="134" customFormat="1" ht="15.75" customHeight="1">
      <c r="A344" s="69">
        <v>15</v>
      </c>
      <c r="B344" s="24">
        <v>17</v>
      </c>
      <c r="C344" s="79" t="s">
        <v>522</v>
      </c>
      <c r="D344" s="25" t="s">
        <v>523</v>
      </c>
      <c r="E344" s="79" t="s">
        <v>559</v>
      </c>
      <c r="F344" s="79">
        <v>6800</v>
      </c>
      <c r="G344" s="133">
        <v>70</v>
      </c>
      <c r="H344" s="79"/>
      <c r="I344" s="79" t="s">
        <v>560</v>
      </c>
      <c r="K344" s="136" t="s">
        <v>421</v>
      </c>
      <c r="L344" s="136">
        <v>19845</v>
      </c>
    </row>
    <row r="345" spans="1:12" s="134" customFormat="1" ht="15.75" customHeight="1">
      <c r="A345" s="69">
        <v>15</v>
      </c>
      <c r="B345" s="24">
        <v>17</v>
      </c>
      <c r="C345" s="79" t="s">
        <v>522</v>
      </c>
      <c r="D345" s="25" t="s">
        <v>523</v>
      </c>
      <c r="E345" s="79" t="s">
        <v>559</v>
      </c>
      <c r="F345" s="79">
        <v>6801</v>
      </c>
      <c r="G345" s="133">
        <v>70</v>
      </c>
      <c r="H345" s="79"/>
      <c r="I345" s="79" t="s">
        <v>560</v>
      </c>
      <c r="K345" s="136" t="s">
        <v>422</v>
      </c>
      <c r="L345" s="136">
        <v>13112</v>
      </c>
    </row>
    <row r="346" spans="1:12" s="134" customFormat="1" ht="15.75" customHeight="1">
      <c r="A346" s="69">
        <v>15</v>
      </c>
      <c r="B346" s="24">
        <v>17</v>
      </c>
      <c r="C346" s="79" t="s">
        <v>522</v>
      </c>
      <c r="D346" s="25" t="s">
        <v>523</v>
      </c>
      <c r="E346" s="79" t="s">
        <v>559</v>
      </c>
      <c r="F346" s="79">
        <v>6802</v>
      </c>
      <c r="G346" s="133">
        <v>70</v>
      </c>
      <c r="H346" s="79"/>
      <c r="I346" s="79" t="s">
        <v>560</v>
      </c>
      <c r="K346" s="136" t="s">
        <v>423</v>
      </c>
      <c r="L346" s="136">
        <v>907</v>
      </c>
    </row>
    <row r="347" spans="1:12" s="134" customFormat="1" ht="15.75" customHeight="1">
      <c r="A347" s="69">
        <v>15</v>
      </c>
      <c r="B347" s="24">
        <v>17</v>
      </c>
      <c r="C347" s="79" t="s">
        <v>522</v>
      </c>
      <c r="D347" s="25" t="s">
        <v>523</v>
      </c>
      <c r="E347" s="79" t="s">
        <v>559</v>
      </c>
      <c r="F347" s="79">
        <v>6805</v>
      </c>
      <c r="G347" s="133">
        <v>70</v>
      </c>
      <c r="H347" s="79"/>
      <c r="I347" s="79" t="s">
        <v>560</v>
      </c>
      <c r="K347" s="136" t="s">
        <v>424</v>
      </c>
      <c r="L347" s="136">
        <v>0</v>
      </c>
    </row>
    <row r="348" spans="1:12" s="134" customFormat="1" ht="15.75" customHeight="1">
      <c r="A348" s="69">
        <v>15</v>
      </c>
      <c r="B348" s="24">
        <v>17</v>
      </c>
      <c r="C348" s="79" t="s">
        <v>522</v>
      </c>
      <c r="D348" s="25" t="s">
        <v>523</v>
      </c>
      <c r="E348" s="79" t="s">
        <v>559</v>
      </c>
      <c r="F348" s="79">
        <v>6806</v>
      </c>
      <c r="G348" s="133">
        <v>70</v>
      </c>
      <c r="H348" s="79"/>
      <c r="I348" s="79" t="s">
        <v>560</v>
      </c>
      <c r="K348" s="136" t="s">
        <v>425</v>
      </c>
      <c r="L348" s="136">
        <v>0</v>
      </c>
    </row>
    <row r="349" spans="1:12" s="134" customFormat="1" ht="15.75" customHeight="1">
      <c r="A349" s="69">
        <v>15</v>
      </c>
      <c r="B349" s="24">
        <v>17</v>
      </c>
      <c r="C349" s="79" t="s">
        <v>522</v>
      </c>
      <c r="D349" s="25" t="s">
        <v>523</v>
      </c>
      <c r="E349" s="79" t="s">
        <v>559</v>
      </c>
      <c r="F349" s="79">
        <v>6807</v>
      </c>
      <c r="G349" s="133">
        <v>70</v>
      </c>
      <c r="H349" s="79"/>
      <c r="I349" s="79" t="s">
        <v>560</v>
      </c>
      <c r="K349" s="136" t="s">
        <v>426</v>
      </c>
      <c r="L349" s="136">
        <v>0</v>
      </c>
    </row>
    <row r="350" spans="1:12" s="134" customFormat="1" ht="15.75" customHeight="1">
      <c r="A350" s="69">
        <v>15</v>
      </c>
      <c r="B350" s="24">
        <v>17</v>
      </c>
      <c r="C350" s="79" t="s">
        <v>522</v>
      </c>
      <c r="D350" s="25" t="s">
        <v>523</v>
      </c>
      <c r="E350" s="79" t="s">
        <v>559</v>
      </c>
      <c r="F350" s="79">
        <v>6808</v>
      </c>
      <c r="G350" s="133">
        <v>70</v>
      </c>
      <c r="H350" s="79"/>
      <c r="I350" s="79" t="s">
        <v>560</v>
      </c>
      <c r="K350" s="136" t="s">
        <v>427</v>
      </c>
      <c r="L350" s="136">
        <v>0</v>
      </c>
    </row>
    <row r="351" spans="1:12" s="134" customFormat="1" ht="15.75" customHeight="1">
      <c r="A351" s="69">
        <v>15</v>
      </c>
      <c r="B351" s="24">
        <v>17</v>
      </c>
      <c r="C351" s="79" t="s">
        <v>522</v>
      </c>
      <c r="D351" s="25" t="s">
        <v>523</v>
      </c>
      <c r="E351" s="79" t="s">
        <v>559</v>
      </c>
      <c r="F351" s="79">
        <v>6810</v>
      </c>
      <c r="G351" s="133">
        <v>70</v>
      </c>
      <c r="H351" s="79"/>
      <c r="I351" s="79" t="s">
        <v>560</v>
      </c>
      <c r="K351" s="136" t="s">
        <v>47</v>
      </c>
      <c r="L351" s="136">
        <v>6088</v>
      </c>
    </row>
    <row r="352" spans="1:12" s="134" customFormat="1" ht="15.75" customHeight="1">
      <c r="A352" s="69">
        <v>15</v>
      </c>
      <c r="B352" s="24">
        <v>17</v>
      </c>
      <c r="C352" s="79" t="s">
        <v>522</v>
      </c>
      <c r="D352" s="25" t="s">
        <v>523</v>
      </c>
      <c r="E352" s="79" t="s">
        <v>559</v>
      </c>
      <c r="F352" s="79">
        <v>6815</v>
      </c>
      <c r="G352" s="133">
        <v>70</v>
      </c>
      <c r="H352" s="79"/>
      <c r="I352" s="79" t="s">
        <v>560</v>
      </c>
      <c r="K352" s="136" t="s">
        <v>428</v>
      </c>
      <c r="L352" s="136">
        <v>0</v>
      </c>
    </row>
    <row r="353" spans="1:12" s="134" customFormat="1" ht="15.75" customHeight="1">
      <c r="A353" s="69">
        <v>15</v>
      </c>
      <c r="B353" s="24">
        <v>17</v>
      </c>
      <c r="C353" s="79" t="s">
        <v>522</v>
      </c>
      <c r="D353" s="25" t="s">
        <v>523</v>
      </c>
      <c r="E353" s="79" t="s">
        <v>559</v>
      </c>
      <c r="F353" s="79">
        <v>6820</v>
      </c>
      <c r="G353" s="133">
        <v>70</v>
      </c>
      <c r="H353" s="79"/>
      <c r="I353" s="79" t="s">
        <v>560</v>
      </c>
      <c r="K353" s="136" t="s">
        <v>429</v>
      </c>
      <c r="L353" s="136">
        <v>0</v>
      </c>
    </row>
    <row r="354" spans="1:12" s="134" customFormat="1" ht="15.75" customHeight="1">
      <c r="A354" s="69">
        <v>15</v>
      </c>
      <c r="B354" s="24">
        <v>17</v>
      </c>
      <c r="C354" s="79" t="s">
        <v>522</v>
      </c>
      <c r="D354" s="25" t="s">
        <v>523</v>
      </c>
      <c r="E354" s="79" t="s">
        <v>559</v>
      </c>
      <c r="F354" s="79">
        <v>6821</v>
      </c>
      <c r="G354" s="133">
        <v>70</v>
      </c>
      <c r="H354" s="79"/>
      <c r="I354" s="79" t="s">
        <v>560</v>
      </c>
      <c r="K354" s="136" t="s">
        <v>430</v>
      </c>
      <c r="L354" s="136">
        <v>7493</v>
      </c>
    </row>
    <row r="355" spans="1:12" s="134" customFormat="1" ht="15.75" customHeight="1">
      <c r="A355" s="69">
        <v>15</v>
      </c>
      <c r="B355" s="24">
        <v>17</v>
      </c>
      <c r="C355" s="79" t="s">
        <v>522</v>
      </c>
      <c r="D355" s="25" t="s">
        <v>523</v>
      </c>
      <c r="E355" s="79" t="s">
        <v>559</v>
      </c>
      <c r="F355" s="79">
        <v>6822</v>
      </c>
      <c r="G355" s="133">
        <v>70</v>
      </c>
      <c r="H355" s="79"/>
      <c r="I355" s="79" t="s">
        <v>560</v>
      </c>
      <c r="K355" s="136" t="s">
        <v>431</v>
      </c>
      <c r="L355" s="136">
        <v>123</v>
      </c>
    </row>
    <row r="356" spans="1:12" s="134" customFormat="1" ht="15.75" customHeight="1">
      <c r="A356" s="69">
        <v>15</v>
      </c>
      <c r="B356" s="24">
        <v>17</v>
      </c>
      <c r="C356" s="79" t="s">
        <v>522</v>
      </c>
      <c r="D356" s="25" t="s">
        <v>523</v>
      </c>
      <c r="E356" s="79" t="s">
        <v>559</v>
      </c>
      <c r="F356" s="79">
        <v>6823</v>
      </c>
      <c r="G356" s="133">
        <v>70</v>
      </c>
      <c r="H356" s="79"/>
      <c r="I356" s="79" t="s">
        <v>560</v>
      </c>
      <c r="K356" s="136" t="s">
        <v>432</v>
      </c>
      <c r="L356" s="136">
        <v>9688</v>
      </c>
    </row>
    <row r="357" spans="1:12" s="134" customFormat="1" ht="15.75" customHeight="1">
      <c r="A357" s="69">
        <v>15</v>
      </c>
      <c r="B357" s="24">
        <v>17</v>
      </c>
      <c r="C357" s="79" t="s">
        <v>522</v>
      </c>
      <c r="D357" s="25" t="s">
        <v>523</v>
      </c>
      <c r="E357" s="79" t="s">
        <v>559</v>
      </c>
      <c r="F357" s="79">
        <v>6830</v>
      </c>
      <c r="G357" s="133">
        <v>70</v>
      </c>
      <c r="H357" s="79"/>
      <c r="I357" s="79" t="s">
        <v>560</v>
      </c>
      <c r="K357" s="136" t="s">
        <v>433</v>
      </c>
      <c r="L357" s="136">
        <v>1542</v>
      </c>
    </row>
    <row r="358" spans="1:12" s="134" customFormat="1" ht="15.75" customHeight="1">
      <c r="A358" s="69">
        <v>15</v>
      </c>
      <c r="B358" s="24">
        <v>17</v>
      </c>
      <c r="C358" s="79" t="s">
        <v>522</v>
      </c>
      <c r="D358" s="25" t="s">
        <v>523</v>
      </c>
      <c r="E358" s="79" t="s">
        <v>559</v>
      </c>
      <c r="F358" s="79">
        <v>6840</v>
      </c>
      <c r="G358" s="133">
        <v>70</v>
      </c>
      <c r="H358" s="79"/>
      <c r="I358" s="79" t="s">
        <v>560</v>
      </c>
      <c r="K358" s="136" t="s">
        <v>434</v>
      </c>
      <c r="L358" s="136">
        <v>757</v>
      </c>
    </row>
    <row r="359" spans="1:12" s="134" customFormat="1" ht="15.75" customHeight="1">
      <c r="A359" s="69">
        <v>15</v>
      </c>
      <c r="B359" s="24">
        <v>17</v>
      </c>
      <c r="C359" s="79" t="s">
        <v>522</v>
      </c>
      <c r="D359" s="25" t="s">
        <v>523</v>
      </c>
      <c r="E359" s="79" t="s">
        <v>559</v>
      </c>
      <c r="F359" s="79">
        <v>6860</v>
      </c>
      <c r="G359" s="133">
        <v>70</v>
      </c>
      <c r="H359" s="79"/>
      <c r="I359" s="79" t="s">
        <v>560</v>
      </c>
      <c r="K359" s="136" t="s">
        <v>435</v>
      </c>
      <c r="L359" s="136">
        <v>0</v>
      </c>
    </row>
    <row r="360" spans="1:12" s="134" customFormat="1" ht="15.75" customHeight="1">
      <c r="A360" s="69">
        <v>15</v>
      </c>
      <c r="B360" s="24">
        <v>17</v>
      </c>
      <c r="C360" s="79" t="s">
        <v>522</v>
      </c>
      <c r="D360" s="25" t="s">
        <v>523</v>
      </c>
      <c r="E360" s="79" t="s">
        <v>559</v>
      </c>
      <c r="F360" s="79">
        <v>6861</v>
      </c>
      <c r="G360" s="133">
        <v>70</v>
      </c>
      <c r="H360" s="79"/>
      <c r="I360" s="79" t="s">
        <v>560</v>
      </c>
      <c r="K360" s="136" t="s">
        <v>436</v>
      </c>
      <c r="L360" s="136">
        <v>0</v>
      </c>
    </row>
    <row r="361" spans="1:12" s="134" customFormat="1" ht="15.75" customHeight="1">
      <c r="A361" s="69">
        <v>15</v>
      </c>
      <c r="B361" s="24">
        <v>17</v>
      </c>
      <c r="C361" s="79" t="s">
        <v>522</v>
      </c>
      <c r="D361" s="25" t="s">
        <v>523</v>
      </c>
      <c r="E361" s="79" t="s">
        <v>559</v>
      </c>
      <c r="F361" s="79">
        <v>6900</v>
      </c>
      <c r="G361" s="133">
        <v>70</v>
      </c>
      <c r="H361" s="79"/>
      <c r="I361" s="79" t="s">
        <v>560</v>
      </c>
      <c r="K361" s="136" t="s">
        <v>437</v>
      </c>
      <c r="L361" s="136">
        <v>6000</v>
      </c>
    </row>
    <row r="362" spans="1:12" s="134" customFormat="1" ht="15.75" customHeight="1">
      <c r="A362" s="69">
        <v>15</v>
      </c>
      <c r="B362" s="24">
        <v>17</v>
      </c>
      <c r="C362" s="79" t="s">
        <v>522</v>
      </c>
      <c r="D362" s="25" t="s">
        <v>523</v>
      </c>
      <c r="E362" s="79" t="s">
        <v>559</v>
      </c>
      <c r="F362" s="79">
        <v>6910</v>
      </c>
      <c r="G362" s="133">
        <v>70</v>
      </c>
      <c r="H362" s="79"/>
      <c r="I362" s="79" t="s">
        <v>560</v>
      </c>
      <c r="K362" s="136" t="s">
        <v>438</v>
      </c>
      <c r="L362" s="136">
        <v>1167</v>
      </c>
    </row>
    <row r="363" spans="1:12" s="134" customFormat="1" ht="15.75" customHeight="1">
      <c r="A363" s="69">
        <v>15</v>
      </c>
      <c r="B363" s="24">
        <v>17</v>
      </c>
      <c r="C363" s="79" t="s">
        <v>522</v>
      </c>
      <c r="D363" s="25" t="s">
        <v>523</v>
      </c>
      <c r="E363" s="79" t="s">
        <v>559</v>
      </c>
      <c r="F363" s="79">
        <v>6915</v>
      </c>
      <c r="G363" s="133">
        <v>70</v>
      </c>
      <c r="H363" s="79"/>
      <c r="I363" s="79" t="s">
        <v>560</v>
      </c>
      <c r="K363" s="136" t="s">
        <v>439</v>
      </c>
      <c r="L363" s="136">
        <v>628</v>
      </c>
    </row>
    <row r="364" spans="1:12" s="134" customFormat="1" ht="15.75" customHeight="1">
      <c r="A364" s="69">
        <v>15</v>
      </c>
      <c r="B364" s="24">
        <v>17</v>
      </c>
      <c r="C364" s="79" t="s">
        <v>522</v>
      </c>
      <c r="D364" s="25" t="s">
        <v>523</v>
      </c>
      <c r="E364" s="79" t="s">
        <v>559</v>
      </c>
      <c r="F364" s="79">
        <v>6920</v>
      </c>
      <c r="G364" s="133">
        <v>90</v>
      </c>
      <c r="H364" s="79"/>
      <c r="I364" s="79" t="s">
        <v>560</v>
      </c>
      <c r="K364" s="136" t="s">
        <v>461</v>
      </c>
      <c r="L364" s="136">
        <v>0</v>
      </c>
    </row>
    <row r="365" spans="1:12" s="134" customFormat="1" ht="15.75" customHeight="1">
      <c r="A365" s="69">
        <v>15</v>
      </c>
      <c r="B365" s="24">
        <v>17</v>
      </c>
      <c r="C365" s="79" t="s">
        <v>522</v>
      </c>
      <c r="D365" s="25" t="s">
        <v>523</v>
      </c>
      <c r="E365" s="79" t="s">
        <v>559</v>
      </c>
      <c r="F365" s="79">
        <v>6930</v>
      </c>
      <c r="G365" s="133">
        <v>90</v>
      </c>
      <c r="H365" s="79"/>
      <c r="I365" s="79" t="s">
        <v>560</v>
      </c>
      <c r="K365" s="136" t="s">
        <v>462</v>
      </c>
      <c r="L365" s="136">
        <v>0</v>
      </c>
    </row>
    <row r="366" spans="1:12" s="134" customFormat="1" ht="15.75" customHeight="1">
      <c r="A366" s="69">
        <v>15</v>
      </c>
      <c r="B366" s="24">
        <v>17</v>
      </c>
      <c r="C366" s="79" t="s">
        <v>522</v>
      </c>
      <c r="D366" s="25" t="s">
        <v>523</v>
      </c>
      <c r="E366" s="79" t="s">
        <v>559</v>
      </c>
      <c r="F366" s="79">
        <v>6950</v>
      </c>
      <c r="G366" s="133">
        <v>90</v>
      </c>
      <c r="H366" s="79"/>
      <c r="I366" s="79" t="s">
        <v>560</v>
      </c>
      <c r="K366" s="136" t="s">
        <v>463</v>
      </c>
      <c r="L366" s="136">
        <v>0</v>
      </c>
    </row>
    <row r="367" spans="1:12" s="134" customFormat="1" ht="15.75" customHeight="1">
      <c r="A367" s="69">
        <v>15</v>
      </c>
      <c r="B367" s="24">
        <v>17</v>
      </c>
      <c r="C367" s="79" t="s">
        <v>522</v>
      </c>
      <c r="D367" s="25" t="s">
        <v>523</v>
      </c>
      <c r="E367" s="79" t="s">
        <v>559</v>
      </c>
      <c r="F367" s="79">
        <v>6960</v>
      </c>
      <c r="G367" s="133">
        <v>90</v>
      </c>
      <c r="H367" s="79"/>
      <c r="I367" s="79" t="s">
        <v>560</v>
      </c>
      <c r="K367" s="136" t="s">
        <v>464</v>
      </c>
      <c r="L367" s="136">
        <v>0</v>
      </c>
    </row>
    <row r="368" spans="1:12" s="134" customFormat="1" ht="15.75" customHeight="1">
      <c r="A368" s="69">
        <v>15</v>
      </c>
      <c r="B368" s="24">
        <v>17</v>
      </c>
      <c r="C368" s="79" t="s">
        <v>522</v>
      </c>
      <c r="D368" s="25" t="s">
        <v>523</v>
      </c>
      <c r="E368" s="79" t="s">
        <v>559</v>
      </c>
      <c r="F368" s="79">
        <v>6980</v>
      </c>
      <c r="G368" s="133">
        <v>70</v>
      </c>
      <c r="H368" s="79"/>
      <c r="I368" s="79" t="s">
        <v>560</v>
      </c>
      <c r="K368" s="136" t="s">
        <v>442</v>
      </c>
      <c r="L368" s="136">
        <v>0</v>
      </c>
    </row>
    <row r="369" spans="1:12" s="134" customFormat="1" ht="15.75" customHeight="1">
      <c r="A369" s="69">
        <v>15</v>
      </c>
      <c r="B369" s="24">
        <v>17</v>
      </c>
      <c r="C369" s="79" t="s">
        <v>522</v>
      </c>
      <c r="D369" s="25" t="s">
        <v>523</v>
      </c>
      <c r="E369" s="79" t="s">
        <v>559</v>
      </c>
      <c r="F369" s="79">
        <v>6985</v>
      </c>
      <c r="G369" s="133">
        <v>90</v>
      </c>
      <c r="H369" s="79"/>
      <c r="I369" s="79" t="s">
        <v>560</v>
      </c>
      <c r="K369" s="136" t="s">
        <v>465</v>
      </c>
      <c r="L369" s="136">
        <v>0</v>
      </c>
    </row>
    <row r="370" spans="1:12" s="134" customFormat="1" ht="15.75" customHeight="1">
      <c r="A370" s="69">
        <v>15</v>
      </c>
      <c r="B370" s="24">
        <v>17</v>
      </c>
      <c r="C370" s="79" t="s">
        <v>522</v>
      </c>
      <c r="D370" s="25" t="s">
        <v>523</v>
      </c>
      <c r="E370" s="79" t="s">
        <v>559</v>
      </c>
      <c r="F370" s="79">
        <v>6990</v>
      </c>
      <c r="G370" s="133">
        <v>70</v>
      </c>
      <c r="H370" s="79"/>
      <c r="I370" s="79" t="s">
        <v>560</v>
      </c>
      <c r="K370" s="136" t="s">
        <v>440</v>
      </c>
      <c r="L370" s="136">
        <v>0</v>
      </c>
    </row>
    <row r="371" spans="1:12" s="134" customFormat="1" ht="15.75" customHeight="1">
      <c r="A371" s="69">
        <v>15</v>
      </c>
      <c r="B371" s="24">
        <v>17</v>
      </c>
      <c r="C371" s="79" t="s">
        <v>522</v>
      </c>
      <c r="D371" s="25" t="s">
        <v>523</v>
      </c>
      <c r="E371" s="79" t="s">
        <v>559</v>
      </c>
      <c r="F371" s="79">
        <v>7100</v>
      </c>
      <c r="G371" s="133">
        <v>70</v>
      </c>
      <c r="H371" s="79"/>
      <c r="I371" s="79" t="s">
        <v>560</v>
      </c>
      <c r="K371" s="136" t="s">
        <v>418</v>
      </c>
      <c r="L371" s="136">
        <v>1098</v>
      </c>
    </row>
    <row r="372" spans="1:12" s="134" customFormat="1" ht="15.75" customHeight="1">
      <c r="A372" s="69">
        <v>15</v>
      </c>
      <c r="B372" s="24">
        <v>17</v>
      </c>
      <c r="C372" s="79" t="s">
        <v>522</v>
      </c>
      <c r="D372" s="25" t="s">
        <v>523</v>
      </c>
      <c r="E372" s="79" t="s">
        <v>559</v>
      </c>
      <c r="F372" s="79">
        <v>7101</v>
      </c>
      <c r="G372" s="133">
        <v>70</v>
      </c>
      <c r="H372" s="79"/>
      <c r="I372" s="79" t="s">
        <v>560</v>
      </c>
      <c r="K372" s="136" t="s">
        <v>441</v>
      </c>
      <c r="L372" s="136">
        <v>0</v>
      </c>
    </row>
    <row r="373" spans="1:12" s="134" customFormat="1" ht="15.75" customHeight="1">
      <c r="A373" s="69">
        <v>15</v>
      </c>
      <c r="B373" s="24">
        <v>17</v>
      </c>
      <c r="C373" s="79" t="s">
        <v>522</v>
      </c>
      <c r="D373" s="25" t="s">
        <v>523</v>
      </c>
      <c r="E373" s="79" t="s">
        <v>559</v>
      </c>
      <c r="F373" s="79">
        <v>7340</v>
      </c>
      <c r="G373" s="133">
        <v>30</v>
      </c>
      <c r="H373" s="79"/>
      <c r="I373" s="79" t="s">
        <v>560</v>
      </c>
      <c r="K373" s="136" t="s">
        <v>358</v>
      </c>
      <c r="L373" s="136">
        <v>0</v>
      </c>
    </row>
    <row r="374" spans="1:12" s="134" customFormat="1" ht="15.75" customHeight="1">
      <c r="A374" s="69">
        <v>15</v>
      </c>
      <c r="B374" s="24">
        <v>17</v>
      </c>
      <c r="C374" s="79" t="s">
        <v>522</v>
      </c>
      <c r="D374" s="25" t="s">
        <v>523</v>
      </c>
      <c r="E374" s="79" t="s">
        <v>559</v>
      </c>
      <c r="F374" s="79">
        <v>7345</v>
      </c>
      <c r="G374" s="133">
        <v>30</v>
      </c>
      <c r="H374" s="79"/>
      <c r="I374" s="79" t="s">
        <v>560</v>
      </c>
      <c r="K374" s="136" t="s">
        <v>359</v>
      </c>
      <c r="L374" s="136">
        <v>0</v>
      </c>
    </row>
    <row r="375" spans="1:12" s="134" customFormat="1" ht="15.75" customHeight="1">
      <c r="A375" s="69">
        <v>15</v>
      </c>
      <c r="B375" s="24">
        <v>17</v>
      </c>
      <c r="C375" s="79" t="s">
        <v>522</v>
      </c>
      <c r="D375" s="25" t="s">
        <v>523</v>
      </c>
      <c r="E375" s="79" t="s">
        <v>559</v>
      </c>
      <c r="F375" s="79">
        <v>7510</v>
      </c>
      <c r="G375" s="133">
        <v>30</v>
      </c>
      <c r="H375" s="79"/>
      <c r="I375" s="79" t="s">
        <v>560</v>
      </c>
      <c r="K375" s="136" t="s">
        <v>360</v>
      </c>
      <c r="L375" s="136">
        <v>0</v>
      </c>
    </row>
    <row r="376" spans="1:12" s="134" customFormat="1" ht="15.75" customHeight="1">
      <c r="A376" s="69">
        <v>15</v>
      </c>
      <c r="B376" s="24">
        <v>17</v>
      </c>
      <c r="C376" s="79" t="s">
        <v>522</v>
      </c>
      <c r="D376" s="25" t="s">
        <v>523</v>
      </c>
      <c r="E376" s="79" t="s">
        <v>559</v>
      </c>
      <c r="F376" s="79">
        <v>7515</v>
      </c>
      <c r="G376" s="133">
        <v>30</v>
      </c>
      <c r="H376" s="79"/>
      <c r="I376" s="79" t="s">
        <v>560</v>
      </c>
      <c r="K376" s="136" t="s">
        <v>361</v>
      </c>
      <c r="L376" s="136">
        <v>0</v>
      </c>
    </row>
    <row r="377" spans="1:12" s="134" customFormat="1" ht="15.75" customHeight="1">
      <c r="A377" s="69">
        <v>15</v>
      </c>
      <c r="B377" s="24">
        <v>17</v>
      </c>
      <c r="C377" s="79" t="s">
        <v>522</v>
      </c>
      <c r="D377" s="25" t="s">
        <v>523</v>
      </c>
      <c r="E377" s="79" t="s">
        <v>559</v>
      </c>
      <c r="F377" s="79">
        <v>7590</v>
      </c>
      <c r="G377" s="133">
        <v>60</v>
      </c>
      <c r="H377" s="79"/>
      <c r="I377" s="79" t="s">
        <v>560</v>
      </c>
      <c r="K377" s="136" t="s">
        <v>401</v>
      </c>
      <c r="L377" s="136">
        <v>0</v>
      </c>
    </row>
    <row r="378" spans="1:12" s="134" customFormat="1" ht="15.75" customHeight="1">
      <c r="A378" s="69">
        <v>15</v>
      </c>
      <c r="B378" s="24">
        <v>17</v>
      </c>
      <c r="C378" s="79" t="s">
        <v>522</v>
      </c>
      <c r="D378" s="25" t="s">
        <v>523</v>
      </c>
      <c r="E378" s="79" t="s">
        <v>559</v>
      </c>
      <c r="F378" s="79">
        <v>7595</v>
      </c>
      <c r="G378" s="133">
        <v>60</v>
      </c>
      <c r="H378" s="79"/>
      <c r="I378" s="79" t="s">
        <v>560</v>
      </c>
      <c r="K378" s="136" t="s">
        <v>402</v>
      </c>
      <c r="L378" s="136">
        <v>0</v>
      </c>
    </row>
    <row r="379" spans="1:12" s="134" customFormat="1" ht="15.75" customHeight="1">
      <c r="A379" s="69">
        <v>15</v>
      </c>
      <c r="B379" s="24">
        <v>17</v>
      </c>
      <c r="C379" s="79" t="s">
        <v>522</v>
      </c>
      <c r="D379" s="25" t="s">
        <v>523</v>
      </c>
      <c r="E379" s="79" t="s">
        <v>559</v>
      </c>
      <c r="F379" s="79">
        <v>7600</v>
      </c>
      <c r="G379" s="133">
        <v>30</v>
      </c>
      <c r="H379" s="79"/>
      <c r="I379" s="79" t="s">
        <v>560</v>
      </c>
      <c r="K379" s="136" t="s">
        <v>362</v>
      </c>
      <c r="L379" s="136">
        <v>0</v>
      </c>
    </row>
    <row r="380" spans="1:12" s="134" customFormat="1" ht="15.75" customHeight="1">
      <c r="A380" s="69">
        <v>15</v>
      </c>
      <c r="B380" s="24">
        <v>17</v>
      </c>
      <c r="C380" s="79" t="s">
        <v>522</v>
      </c>
      <c r="D380" s="25" t="s">
        <v>523</v>
      </c>
      <c r="E380" s="79" t="s">
        <v>559</v>
      </c>
      <c r="F380" s="79">
        <v>7800</v>
      </c>
      <c r="G380" s="133">
        <v>50.1</v>
      </c>
      <c r="H380" s="79"/>
      <c r="I380" s="79" t="s">
        <v>560</v>
      </c>
      <c r="K380" s="136" t="s">
        <v>369</v>
      </c>
      <c r="L380" s="136">
        <v>0</v>
      </c>
    </row>
    <row r="381" spans="1:12" s="134" customFormat="1" ht="15.75" customHeight="1">
      <c r="A381" s="69">
        <v>15</v>
      </c>
      <c r="B381" s="24">
        <v>17</v>
      </c>
      <c r="C381" s="79" t="s">
        <v>522</v>
      </c>
      <c r="D381" s="25" t="s">
        <v>523</v>
      </c>
      <c r="E381" s="79" t="s">
        <v>559</v>
      </c>
      <c r="F381" s="79">
        <v>7810</v>
      </c>
      <c r="G381" s="133">
        <v>50.1</v>
      </c>
      <c r="H381" s="79"/>
      <c r="I381" s="79" t="s">
        <v>560</v>
      </c>
      <c r="K381" s="136" t="s">
        <v>370</v>
      </c>
      <c r="L381" s="136">
        <v>0</v>
      </c>
    </row>
    <row r="382" spans="1:12" s="134" customFormat="1" ht="15.75" customHeight="1">
      <c r="A382" s="69">
        <v>15</v>
      </c>
      <c r="B382" s="24">
        <v>17</v>
      </c>
      <c r="C382" s="79" t="s">
        <v>522</v>
      </c>
      <c r="D382" s="25" t="s">
        <v>523</v>
      </c>
      <c r="E382" s="79" t="s">
        <v>559</v>
      </c>
      <c r="F382" s="79">
        <v>7820</v>
      </c>
      <c r="G382" s="133">
        <v>50.1</v>
      </c>
      <c r="H382" s="79"/>
      <c r="I382" s="79" t="s">
        <v>560</v>
      </c>
      <c r="K382" s="136" t="s">
        <v>371</v>
      </c>
      <c r="L382" s="136">
        <v>0</v>
      </c>
    </row>
    <row r="383" spans="1:12" s="134" customFormat="1" ht="15.75" customHeight="1">
      <c r="A383" s="69">
        <v>15</v>
      </c>
      <c r="B383" s="24">
        <v>17</v>
      </c>
      <c r="C383" s="79" t="s">
        <v>522</v>
      </c>
      <c r="D383" s="25" t="s">
        <v>523</v>
      </c>
      <c r="E383" s="79" t="s">
        <v>559</v>
      </c>
      <c r="F383" s="79">
        <v>7850</v>
      </c>
      <c r="G383" s="133">
        <v>50.1</v>
      </c>
      <c r="H383" s="79"/>
      <c r="I383" s="79" t="s">
        <v>560</v>
      </c>
      <c r="K383" s="136" t="s">
        <v>372</v>
      </c>
      <c r="L383" s="136">
        <v>0</v>
      </c>
    </row>
    <row r="384" spans="1:12" s="134" customFormat="1" ht="15.75" customHeight="1">
      <c r="A384" s="69">
        <v>15</v>
      </c>
      <c r="B384" s="24">
        <v>17</v>
      </c>
      <c r="C384" s="79" t="s">
        <v>522</v>
      </c>
      <c r="D384" s="25" t="s">
        <v>523</v>
      </c>
      <c r="E384" s="79" t="s">
        <v>559</v>
      </c>
      <c r="F384" s="79">
        <v>8000</v>
      </c>
      <c r="G384" s="133">
        <v>50.1</v>
      </c>
      <c r="H384" s="79"/>
      <c r="I384" s="79" t="s">
        <v>560</v>
      </c>
      <c r="K384" s="136" t="s">
        <v>373</v>
      </c>
      <c r="L384" s="136">
        <v>3200</v>
      </c>
    </row>
    <row r="385" spans="1:12" s="134" customFormat="1" ht="15.75" customHeight="1">
      <c r="A385" s="69">
        <v>15</v>
      </c>
      <c r="B385" s="24">
        <v>17</v>
      </c>
      <c r="C385" s="79" t="s">
        <v>522</v>
      </c>
      <c r="D385" s="25" t="s">
        <v>523</v>
      </c>
      <c r="E385" s="79" t="s">
        <v>559</v>
      </c>
      <c r="F385" s="79">
        <v>8100</v>
      </c>
      <c r="G385" s="133">
        <v>50.1</v>
      </c>
      <c r="H385" s="79"/>
      <c r="I385" s="79" t="s">
        <v>560</v>
      </c>
      <c r="K385" s="136" t="s">
        <v>374</v>
      </c>
      <c r="L385" s="136">
        <v>0</v>
      </c>
    </row>
    <row r="386" spans="1:12" s="134" customFormat="1" ht="15.75" customHeight="1">
      <c r="A386" s="69">
        <v>15</v>
      </c>
      <c r="B386" s="24">
        <v>17</v>
      </c>
      <c r="C386" s="79" t="s">
        <v>522</v>
      </c>
      <c r="D386" s="25" t="s">
        <v>523</v>
      </c>
      <c r="E386" s="79" t="s">
        <v>559</v>
      </c>
      <c r="F386" s="79">
        <v>8110</v>
      </c>
      <c r="G386" s="133">
        <v>50.1</v>
      </c>
      <c r="H386" s="79"/>
      <c r="I386" s="79" t="s">
        <v>560</v>
      </c>
      <c r="K386" s="136" t="s">
        <v>375</v>
      </c>
      <c r="L386" s="136">
        <v>0</v>
      </c>
    </row>
    <row r="387" spans="1:12" s="134" customFormat="1" ht="15.75" customHeight="1">
      <c r="A387" s="69">
        <v>15</v>
      </c>
      <c r="B387" s="24">
        <v>17</v>
      </c>
      <c r="C387" s="79" t="s">
        <v>522</v>
      </c>
      <c r="D387" s="25" t="s">
        <v>523</v>
      </c>
      <c r="E387" s="79" t="s">
        <v>559</v>
      </c>
      <c r="F387" s="79">
        <v>8120</v>
      </c>
      <c r="G387" s="133">
        <v>50.1</v>
      </c>
      <c r="H387" s="79"/>
      <c r="I387" s="79" t="s">
        <v>560</v>
      </c>
      <c r="K387" s="136" t="s">
        <v>376</v>
      </c>
      <c r="L387" s="136">
        <v>0</v>
      </c>
    </row>
    <row r="388" spans="1:12" s="134" customFormat="1" ht="15.75" customHeight="1">
      <c r="A388" s="69">
        <v>15</v>
      </c>
      <c r="B388" s="24">
        <v>17</v>
      </c>
      <c r="C388" s="79" t="s">
        <v>522</v>
      </c>
      <c r="D388" s="25" t="s">
        <v>523</v>
      </c>
      <c r="E388" s="79" t="s">
        <v>559</v>
      </c>
      <c r="F388" s="79">
        <v>8130</v>
      </c>
      <c r="G388" s="133">
        <v>50.1</v>
      </c>
      <c r="H388" s="79"/>
      <c r="I388" s="79" t="s">
        <v>560</v>
      </c>
      <c r="K388" s="136" t="s">
        <v>377</v>
      </c>
      <c r="L388" s="136">
        <v>0</v>
      </c>
    </row>
    <row r="389" spans="1:12" s="134" customFormat="1" ht="15.75" customHeight="1">
      <c r="A389" s="69">
        <v>15</v>
      </c>
      <c r="B389" s="24">
        <v>17</v>
      </c>
      <c r="C389" s="79" t="s">
        <v>522</v>
      </c>
      <c r="D389" s="25" t="s">
        <v>523</v>
      </c>
      <c r="E389" s="79" t="s">
        <v>559</v>
      </c>
      <c r="F389" s="79">
        <v>8140</v>
      </c>
      <c r="G389" s="133">
        <v>50.1</v>
      </c>
      <c r="H389" s="79"/>
      <c r="I389" s="79" t="s">
        <v>560</v>
      </c>
      <c r="K389" s="136" t="s">
        <v>378</v>
      </c>
      <c r="L389" s="136">
        <v>0</v>
      </c>
    </row>
    <row r="390" spans="1:12" s="134" customFormat="1" ht="15.75" customHeight="1">
      <c r="A390" s="69">
        <v>15</v>
      </c>
      <c r="B390" s="24">
        <v>17</v>
      </c>
      <c r="C390" s="79" t="s">
        <v>522</v>
      </c>
      <c r="D390" s="25" t="s">
        <v>523</v>
      </c>
      <c r="E390" s="79" t="s">
        <v>559</v>
      </c>
      <c r="F390" s="79">
        <v>8200</v>
      </c>
      <c r="G390" s="133">
        <v>50.1</v>
      </c>
      <c r="H390" s="79"/>
      <c r="I390" s="79" t="s">
        <v>560</v>
      </c>
      <c r="K390" s="136" t="s">
        <v>379</v>
      </c>
      <c r="L390" s="136">
        <v>0</v>
      </c>
    </row>
    <row r="391" spans="1:12" s="134" customFormat="1" ht="15.75" customHeight="1">
      <c r="A391" s="69">
        <v>15</v>
      </c>
      <c r="B391" s="24">
        <v>17</v>
      </c>
      <c r="C391" s="79" t="s">
        <v>522</v>
      </c>
      <c r="D391" s="25" t="s">
        <v>523</v>
      </c>
      <c r="E391" s="79" t="s">
        <v>559</v>
      </c>
      <c r="F391" s="79">
        <v>8210</v>
      </c>
      <c r="G391" s="133">
        <v>50.1</v>
      </c>
      <c r="H391" s="79"/>
      <c r="I391" s="79" t="s">
        <v>560</v>
      </c>
      <c r="K391" s="136" t="s">
        <v>380</v>
      </c>
      <c r="L391" s="136">
        <v>103232</v>
      </c>
    </row>
    <row r="392" spans="1:12" s="134" customFormat="1" ht="15.75" customHeight="1">
      <c r="A392" s="69">
        <v>15</v>
      </c>
      <c r="B392" s="24">
        <v>17</v>
      </c>
      <c r="C392" s="79" t="s">
        <v>522</v>
      </c>
      <c r="D392" s="25" t="s">
        <v>523</v>
      </c>
      <c r="E392" s="79" t="s">
        <v>559</v>
      </c>
      <c r="F392" s="79">
        <v>8300</v>
      </c>
      <c r="G392" s="133">
        <v>50.1</v>
      </c>
      <c r="H392" s="79"/>
      <c r="I392" s="79" t="s">
        <v>560</v>
      </c>
      <c r="K392" s="136" t="s">
        <v>561</v>
      </c>
      <c r="L392" s="136">
        <v>0</v>
      </c>
    </row>
    <row r="393" spans="1:12" s="134" customFormat="1" ht="15.75" customHeight="1">
      <c r="A393" s="69">
        <v>15</v>
      </c>
      <c r="B393" s="24">
        <v>17</v>
      </c>
      <c r="C393" s="79" t="s">
        <v>522</v>
      </c>
      <c r="D393" s="25" t="s">
        <v>523</v>
      </c>
      <c r="E393" s="79" t="s">
        <v>559</v>
      </c>
      <c r="F393" s="79">
        <v>8400</v>
      </c>
      <c r="G393" s="133">
        <v>60</v>
      </c>
      <c r="H393" s="79"/>
      <c r="I393" s="79" t="s">
        <v>560</v>
      </c>
      <c r="K393" s="136" t="s">
        <v>403</v>
      </c>
      <c r="L393" s="136">
        <v>263500</v>
      </c>
    </row>
    <row r="394" spans="1:12" s="134" customFormat="1" ht="15.75" customHeight="1">
      <c r="A394" s="69">
        <v>15</v>
      </c>
      <c r="B394" s="24">
        <v>17</v>
      </c>
      <c r="C394" s="79" t="s">
        <v>522</v>
      </c>
      <c r="D394" s="25" t="s">
        <v>523</v>
      </c>
      <c r="E394" s="79" t="s">
        <v>559</v>
      </c>
      <c r="F394" s="79">
        <v>8420</v>
      </c>
      <c r="G394" s="133">
        <v>50.1</v>
      </c>
      <c r="H394" s="79"/>
      <c r="I394" s="79" t="s">
        <v>560</v>
      </c>
      <c r="K394" s="136" t="s">
        <v>381</v>
      </c>
      <c r="L394" s="136">
        <v>0</v>
      </c>
    </row>
    <row r="395" spans="1:12" s="134" customFormat="1" ht="15.75" customHeight="1">
      <c r="A395" s="69">
        <v>15</v>
      </c>
      <c r="B395" s="24">
        <v>17</v>
      </c>
      <c r="C395" s="79" t="s">
        <v>522</v>
      </c>
      <c r="D395" s="25" t="s">
        <v>523</v>
      </c>
      <c r="E395" s="79" t="s">
        <v>559</v>
      </c>
      <c r="F395" s="79">
        <v>8500</v>
      </c>
      <c r="G395" s="133">
        <v>50.1</v>
      </c>
      <c r="H395" s="79"/>
      <c r="I395" s="79" t="s">
        <v>560</v>
      </c>
      <c r="K395" s="136" t="s">
        <v>382</v>
      </c>
      <c r="L395" s="136">
        <v>52888</v>
      </c>
    </row>
    <row r="396" spans="1:12" s="134" customFormat="1" ht="15.75" customHeight="1">
      <c r="A396" s="69">
        <v>15</v>
      </c>
      <c r="B396" s="24">
        <v>17</v>
      </c>
      <c r="C396" s="79" t="s">
        <v>522</v>
      </c>
      <c r="D396" s="25" t="s">
        <v>523</v>
      </c>
      <c r="E396" s="79" t="s">
        <v>559</v>
      </c>
      <c r="F396" s="79">
        <v>8530</v>
      </c>
      <c r="G396" s="133">
        <v>50.1</v>
      </c>
      <c r="H396" s="79"/>
      <c r="I396" s="79" t="s">
        <v>560</v>
      </c>
      <c r="K396" s="136" t="s">
        <v>383</v>
      </c>
      <c r="L396" s="136">
        <v>60540</v>
      </c>
    </row>
    <row r="397" spans="1:12" s="134" customFormat="1" ht="15.75" customHeight="1">
      <c r="A397" s="69">
        <v>15</v>
      </c>
      <c r="B397" s="24">
        <v>17</v>
      </c>
      <c r="C397" s="79" t="s">
        <v>522</v>
      </c>
      <c r="D397" s="25" t="s">
        <v>523</v>
      </c>
      <c r="E397" s="79" t="s">
        <v>559</v>
      </c>
      <c r="F397" s="79">
        <v>8540</v>
      </c>
      <c r="G397" s="133">
        <v>50.1</v>
      </c>
      <c r="H397" s="79"/>
      <c r="I397" s="79" t="s">
        <v>560</v>
      </c>
      <c r="K397" s="136" t="s">
        <v>384</v>
      </c>
      <c r="L397" s="136">
        <v>0</v>
      </c>
    </row>
    <row r="398" spans="1:12" s="134" customFormat="1" ht="15.75" customHeight="1">
      <c r="A398" s="69">
        <v>15</v>
      </c>
      <c r="B398" s="24">
        <v>17</v>
      </c>
      <c r="C398" s="79" t="s">
        <v>522</v>
      </c>
      <c r="D398" s="25" t="s">
        <v>523</v>
      </c>
      <c r="E398" s="79" t="s">
        <v>559</v>
      </c>
      <c r="F398" s="79">
        <v>8550</v>
      </c>
      <c r="G398" s="133">
        <v>50.1</v>
      </c>
      <c r="H398" s="79"/>
      <c r="I398" s="79" t="s">
        <v>560</v>
      </c>
      <c r="K398" s="136" t="s">
        <v>385</v>
      </c>
      <c r="L398" s="136">
        <v>0</v>
      </c>
    </row>
    <row r="399" spans="1:12" s="134" customFormat="1" ht="15.75" customHeight="1">
      <c r="A399" s="69">
        <v>15</v>
      </c>
      <c r="B399" s="24">
        <v>17</v>
      </c>
      <c r="C399" s="79" t="s">
        <v>522</v>
      </c>
      <c r="D399" s="25" t="s">
        <v>523</v>
      </c>
      <c r="E399" s="79" t="s">
        <v>559</v>
      </c>
      <c r="F399" s="79">
        <v>8560</v>
      </c>
      <c r="G399" s="133">
        <v>50.1</v>
      </c>
      <c r="H399" s="79"/>
      <c r="I399" s="79" t="s">
        <v>560</v>
      </c>
      <c r="K399" s="136" t="s">
        <v>386</v>
      </c>
      <c r="L399" s="136">
        <v>0</v>
      </c>
    </row>
    <row r="400" spans="1:12" s="134" customFormat="1" ht="15.75" customHeight="1">
      <c r="A400" s="69">
        <v>15</v>
      </c>
      <c r="B400" s="24">
        <v>17</v>
      </c>
      <c r="C400" s="79" t="s">
        <v>522</v>
      </c>
      <c r="D400" s="25" t="s">
        <v>523</v>
      </c>
      <c r="E400" s="79" t="s">
        <v>559</v>
      </c>
      <c r="F400" s="79">
        <v>8570</v>
      </c>
      <c r="G400" s="133">
        <v>50.1</v>
      </c>
      <c r="H400" s="79"/>
      <c r="I400" s="79" t="s">
        <v>560</v>
      </c>
      <c r="K400" s="136" t="s">
        <v>387</v>
      </c>
      <c r="L400" s="136">
        <v>0</v>
      </c>
    </row>
    <row r="401" spans="1:12" s="134" customFormat="1" ht="15.75" customHeight="1">
      <c r="A401" s="69">
        <v>15</v>
      </c>
      <c r="B401" s="24">
        <v>17</v>
      </c>
      <c r="C401" s="79" t="s">
        <v>522</v>
      </c>
      <c r="D401" s="25" t="s">
        <v>523</v>
      </c>
      <c r="E401" s="79" t="s">
        <v>559</v>
      </c>
      <c r="F401" s="79">
        <v>8580</v>
      </c>
      <c r="G401" s="133">
        <v>50.1</v>
      </c>
      <c r="H401" s="79"/>
      <c r="I401" s="79" t="s">
        <v>560</v>
      </c>
      <c r="K401" s="136" t="s">
        <v>388</v>
      </c>
      <c r="L401" s="136">
        <v>0</v>
      </c>
    </row>
    <row r="402" spans="1:12" s="134" customFormat="1" ht="15.75" customHeight="1">
      <c r="A402" s="69">
        <v>15</v>
      </c>
      <c r="B402" s="24">
        <v>17</v>
      </c>
      <c r="C402" s="79" t="s">
        <v>522</v>
      </c>
      <c r="D402" s="25" t="s">
        <v>523</v>
      </c>
      <c r="E402" s="79" t="s">
        <v>559</v>
      </c>
      <c r="F402" s="79">
        <v>8600</v>
      </c>
      <c r="G402" s="133">
        <v>50.2</v>
      </c>
      <c r="H402" s="79"/>
      <c r="I402" s="79" t="s">
        <v>560</v>
      </c>
      <c r="K402" s="136" t="s">
        <v>397</v>
      </c>
      <c r="L402" s="136">
        <v>0</v>
      </c>
    </row>
    <row r="403" spans="1:12" s="134" customFormat="1" ht="15.75" customHeight="1">
      <c r="A403" s="69">
        <v>15</v>
      </c>
      <c r="B403" s="24">
        <v>17</v>
      </c>
      <c r="C403" s="79" t="s">
        <v>522</v>
      </c>
      <c r="D403" s="25" t="s">
        <v>523</v>
      </c>
      <c r="E403" s="79" t="s">
        <v>559</v>
      </c>
      <c r="F403" s="79">
        <v>8605</v>
      </c>
      <c r="G403" s="133">
        <v>50.2</v>
      </c>
      <c r="H403" s="79"/>
      <c r="I403" s="79" t="s">
        <v>560</v>
      </c>
      <c r="K403" s="136" t="s">
        <v>395</v>
      </c>
      <c r="L403" s="136">
        <v>0</v>
      </c>
    </row>
    <row r="404" spans="1:12" s="134" customFormat="1" ht="15.75" customHeight="1">
      <c r="A404" s="69">
        <v>15</v>
      </c>
      <c r="B404" s="24">
        <v>17</v>
      </c>
      <c r="C404" s="79" t="s">
        <v>522</v>
      </c>
      <c r="D404" s="25" t="s">
        <v>523</v>
      </c>
      <c r="E404" s="79" t="s">
        <v>559</v>
      </c>
      <c r="F404" s="79">
        <v>8610</v>
      </c>
      <c r="G404" s="133">
        <v>50.2</v>
      </c>
      <c r="H404" s="79"/>
      <c r="I404" s="79" t="s">
        <v>560</v>
      </c>
      <c r="K404" s="136" t="s">
        <v>396</v>
      </c>
      <c r="L404" s="136">
        <v>0</v>
      </c>
    </row>
    <row r="405" spans="1:12" s="134" customFormat="1" ht="15.75" customHeight="1">
      <c r="A405" s="69">
        <v>15</v>
      </c>
      <c r="B405" s="24">
        <v>17</v>
      </c>
      <c r="C405" s="79" t="s">
        <v>522</v>
      </c>
      <c r="D405" s="25" t="s">
        <v>523</v>
      </c>
      <c r="E405" s="79" t="s">
        <v>559</v>
      </c>
      <c r="F405" s="79">
        <v>8700</v>
      </c>
      <c r="G405" s="133">
        <v>50.1</v>
      </c>
      <c r="H405" s="79"/>
      <c r="I405" s="79" t="s">
        <v>560</v>
      </c>
      <c r="K405" s="136" t="s">
        <v>389</v>
      </c>
      <c r="L405" s="136">
        <v>0</v>
      </c>
    </row>
    <row r="406" spans="1:12" s="134" customFormat="1" ht="15.75" customHeight="1">
      <c r="A406" s="69">
        <v>15</v>
      </c>
      <c r="B406" s="24">
        <v>17</v>
      </c>
      <c r="C406" s="79" t="s">
        <v>522</v>
      </c>
      <c r="D406" s="25" t="s">
        <v>523</v>
      </c>
      <c r="E406" s="79" t="s">
        <v>559</v>
      </c>
      <c r="F406" s="79">
        <v>8701</v>
      </c>
      <c r="G406" s="133">
        <v>50.1</v>
      </c>
      <c r="H406" s="79"/>
      <c r="I406" s="79" t="s">
        <v>560</v>
      </c>
      <c r="K406" s="136" t="s">
        <v>390</v>
      </c>
      <c r="L406" s="136">
        <v>0</v>
      </c>
    </row>
    <row r="407" spans="1:12" s="134" customFormat="1" ht="15.75" customHeight="1">
      <c r="A407" s="69">
        <v>15</v>
      </c>
      <c r="B407" s="24">
        <v>17</v>
      </c>
      <c r="C407" s="79" t="s">
        <v>522</v>
      </c>
      <c r="D407" s="25" t="s">
        <v>523</v>
      </c>
      <c r="E407" s="79" t="s">
        <v>559</v>
      </c>
      <c r="F407" s="79">
        <v>8710</v>
      </c>
      <c r="G407" s="133">
        <v>90</v>
      </c>
      <c r="H407" s="79"/>
      <c r="I407" s="79" t="s">
        <v>560</v>
      </c>
      <c r="K407" s="136" t="s">
        <v>466</v>
      </c>
      <c r="L407" s="136">
        <v>0</v>
      </c>
    </row>
    <row r="408" spans="1:12" ht="14.4" customHeight="1" thickBot="1">
      <c r="A408" s="126"/>
      <c r="B408" s="105"/>
      <c r="C408" s="127"/>
      <c r="D408" s="105"/>
      <c r="E408" s="127"/>
      <c r="F408" s="105"/>
    </row>
    <row r="409" spans="1:12" s="8" customFormat="1" ht="15.75" customHeight="1" thickBot="1">
      <c r="A409" s="296" t="s">
        <v>530</v>
      </c>
      <c r="B409" s="297"/>
      <c r="C409" s="297"/>
      <c r="D409" s="297"/>
      <c r="E409" s="297"/>
      <c r="F409" s="297"/>
      <c r="G409" s="297"/>
      <c r="H409" s="297"/>
      <c r="I409" s="298"/>
      <c r="K409" s="299" t="s">
        <v>530</v>
      </c>
      <c r="L409" s="298"/>
    </row>
    <row r="410" spans="1:12" s="130" customFormat="1" ht="42.6" customHeight="1">
      <c r="A410" s="20" t="s">
        <v>510</v>
      </c>
      <c r="B410" s="20" t="s">
        <v>511</v>
      </c>
      <c r="C410" s="20" t="s">
        <v>512</v>
      </c>
      <c r="D410" s="20" t="s">
        <v>513</v>
      </c>
      <c r="E410" s="95" t="s">
        <v>552</v>
      </c>
      <c r="F410" s="95" t="s">
        <v>553</v>
      </c>
      <c r="G410" s="95" t="s">
        <v>514</v>
      </c>
      <c r="H410" s="95" t="s">
        <v>554</v>
      </c>
      <c r="I410" s="20" t="s">
        <v>555</v>
      </c>
      <c r="K410" s="22" t="s">
        <v>562</v>
      </c>
      <c r="L410" s="95" t="s">
        <v>563</v>
      </c>
    </row>
    <row r="411" spans="1:12" s="130" customFormat="1" ht="15.75" customHeight="1">
      <c r="A411" s="22" t="s">
        <v>94</v>
      </c>
      <c r="B411" s="22" t="s">
        <v>95</v>
      </c>
      <c r="C411" s="22" t="s">
        <v>96</v>
      </c>
      <c r="D411" s="22" t="s">
        <v>97</v>
      </c>
      <c r="E411" s="22" t="s">
        <v>98</v>
      </c>
      <c r="F411" s="22" t="s">
        <v>99</v>
      </c>
      <c r="G411" s="22" t="s">
        <v>100</v>
      </c>
      <c r="H411" s="22" t="s">
        <v>283</v>
      </c>
      <c r="I411" s="22" t="s">
        <v>519</v>
      </c>
      <c r="K411" s="132" t="s">
        <v>557</v>
      </c>
      <c r="L411" s="132" t="s">
        <v>558</v>
      </c>
    </row>
    <row r="412" spans="1:12" s="134" customFormat="1" ht="15.75" customHeight="1">
      <c r="A412" s="69">
        <v>15</v>
      </c>
      <c r="B412" s="24">
        <v>17</v>
      </c>
      <c r="C412" s="79" t="s">
        <v>522</v>
      </c>
      <c r="D412" s="25"/>
      <c r="E412" s="79"/>
      <c r="F412" s="79">
        <v>5110</v>
      </c>
      <c r="G412" s="133"/>
      <c r="H412" s="79"/>
      <c r="I412" s="79" t="s">
        <v>560</v>
      </c>
      <c r="K412" s="136" t="s">
        <v>320</v>
      </c>
      <c r="L412" s="136" t="e">
        <f ca="1">SOMMEN.ALS('Budget JE'!E:E,'GL Specs'!F412,'Budget JE'!R:R)</f>
        <v>#NAME?</v>
      </c>
    </row>
    <row r="413" spans="1:12" s="134" customFormat="1" ht="15.75" customHeight="1">
      <c r="A413" s="69">
        <v>15</v>
      </c>
      <c r="B413" s="24">
        <v>17</v>
      </c>
      <c r="C413" s="79" t="s">
        <v>522</v>
      </c>
      <c r="D413" s="25"/>
      <c r="E413" s="79"/>
      <c r="F413" s="79">
        <v>5210</v>
      </c>
      <c r="G413" s="133"/>
      <c r="H413" s="79"/>
      <c r="I413" s="79" t="s">
        <v>560</v>
      </c>
      <c r="K413" s="136" t="s">
        <v>323</v>
      </c>
      <c r="L413" s="136" t="e">
        <f ca="1">SOMMEN.ALS('Budget JE'!E:E,'GL Specs'!F413,'Budget JE'!R:R)</f>
        <v>#NAME?</v>
      </c>
    </row>
    <row r="414" spans="1:12" s="134" customFormat="1" ht="15.75" customHeight="1">
      <c r="A414" s="69">
        <v>15</v>
      </c>
      <c r="B414" s="24">
        <v>17</v>
      </c>
      <c r="C414" s="79" t="s">
        <v>522</v>
      </c>
      <c r="D414" s="25"/>
      <c r="E414" s="79"/>
      <c r="F414" s="79">
        <v>5220</v>
      </c>
      <c r="G414" s="133"/>
      <c r="H414" s="79"/>
      <c r="I414" s="79" t="s">
        <v>560</v>
      </c>
      <c r="K414" s="136" t="s">
        <v>324</v>
      </c>
      <c r="L414" s="136" t="e">
        <f ca="1">SOMMEN.ALS('Budget JE'!E:E,'GL Specs'!F414,'Budget JE'!R:R)</f>
        <v>#NAME?</v>
      </c>
    </row>
    <row r="415" spans="1:12" s="134" customFormat="1" ht="15.75" customHeight="1">
      <c r="A415" s="69">
        <v>15</v>
      </c>
      <c r="B415" s="24">
        <v>17</v>
      </c>
      <c r="C415" s="79" t="s">
        <v>522</v>
      </c>
      <c r="D415" s="25"/>
      <c r="E415" s="79"/>
      <c r="F415" s="79">
        <v>5310</v>
      </c>
      <c r="G415" s="133"/>
      <c r="H415" s="79"/>
      <c r="I415" s="79" t="s">
        <v>560</v>
      </c>
      <c r="K415" s="136" t="s">
        <v>317</v>
      </c>
      <c r="L415" s="136" t="e">
        <f ca="1">SOMMEN.ALS('Budget JE'!E:E,'GL Specs'!F415,'Budget JE'!R:R)</f>
        <v>#NAME?</v>
      </c>
    </row>
    <row r="416" spans="1:12" s="134" customFormat="1" ht="15.75" customHeight="1">
      <c r="A416" s="69">
        <v>15</v>
      </c>
      <c r="B416" s="24">
        <v>17</v>
      </c>
      <c r="C416" s="79" t="s">
        <v>522</v>
      </c>
      <c r="D416" s="25"/>
      <c r="E416" s="79"/>
      <c r="F416" s="79">
        <v>5330</v>
      </c>
      <c r="G416" s="133"/>
      <c r="H416" s="79"/>
      <c r="I416" s="79" t="s">
        <v>560</v>
      </c>
      <c r="K416" s="136" t="s">
        <v>318</v>
      </c>
      <c r="L416" s="136" t="e">
        <f ca="1">SOMMEN.ALS('Budget JE'!E:E,'GL Specs'!F416,'Budget JE'!R:R)</f>
        <v>#NAME?</v>
      </c>
    </row>
    <row r="417" spans="1:12" s="134" customFormat="1" ht="15.75" customHeight="1">
      <c r="A417" s="69">
        <v>15</v>
      </c>
      <c r="B417" s="24">
        <v>17</v>
      </c>
      <c r="C417" s="79" t="s">
        <v>522</v>
      </c>
      <c r="D417" s="25"/>
      <c r="E417" s="79"/>
      <c r="F417" s="79">
        <v>5410</v>
      </c>
      <c r="G417" s="133"/>
      <c r="H417" s="79"/>
      <c r="I417" s="79" t="s">
        <v>560</v>
      </c>
      <c r="K417" s="136" t="s">
        <v>325</v>
      </c>
      <c r="L417" s="136" t="e">
        <f ca="1">SOMMEN.ALS('Budget JE'!E:E,'GL Specs'!F417,'Budget JE'!R:R)</f>
        <v>#NAME?</v>
      </c>
    </row>
    <row r="418" spans="1:12" s="134" customFormat="1" ht="15.75" customHeight="1">
      <c r="A418" s="69">
        <v>15</v>
      </c>
      <c r="B418" s="24">
        <v>17</v>
      </c>
      <c r="C418" s="79" t="s">
        <v>522</v>
      </c>
      <c r="D418" s="25"/>
      <c r="E418" s="79"/>
      <c r="F418" s="79">
        <v>5430</v>
      </c>
      <c r="G418" s="133"/>
      <c r="H418" s="79"/>
      <c r="I418" s="79" t="s">
        <v>560</v>
      </c>
      <c r="K418" s="136" t="s">
        <v>326</v>
      </c>
      <c r="L418" s="136" t="e">
        <f ca="1">SOMMEN.ALS('Budget JE'!E:E,'GL Specs'!F418,'Budget JE'!R:R)</f>
        <v>#NAME?</v>
      </c>
    </row>
    <row r="419" spans="1:12" s="134" customFormat="1" ht="15.75" customHeight="1">
      <c r="A419" s="69">
        <v>15</v>
      </c>
      <c r="B419" s="24">
        <v>17</v>
      </c>
      <c r="C419" s="79" t="s">
        <v>522</v>
      </c>
      <c r="D419" s="25"/>
      <c r="E419" s="79"/>
      <c r="F419" s="79">
        <v>5441</v>
      </c>
      <c r="G419" s="133"/>
      <c r="H419" s="79"/>
      <c r="I419" s="79" t="s">
        <v>560</v>
      </c>
      <c r="K419" s="136" t="s">
        <v>327</v>
      </c>
      <c r="L419" s="136" t="e">
        <f ca="1">SOMMEN.ALS('Budget JE'!E:E,'GL Specs'!F419,'Budget JE'!R:R)</f>
        <v>#NAME?</v>
      </c>
    </row>
    <row r="420" spans="1:12" s="134" customFormat="1" ht="15.75" customHeight="1">
      <c r="A420" s="69">
        <v>15</v>
      </c>
      <c r="B420" s="24">
        <v>17</v>
      </c>
      <c r="C420" s="79" t="s">
        <v>522</v>
      </c>
      <c r="D420" s="25"/>
      <c r="E420" s="79"/>
      <c r="F420" s="79">
        <v>5442</v>
      </c>
      <c r="G420" s="133"/>
      <c r="H420" s="79"/>
      <c r="I420" s="79" t="s">
        <v>560</v>
      </c>
      <c r="K420" s="136" t="s">
        <v>328</v>
      </c>
      <c r="L420" s="136" t="e">
        <f ca="1">SOMMEN.ALS('Budget JE'!E:E,'GL Specs'!F420,'Budget JE'!R:R)</f>
        <v>#NAME?</v>
      </c>
    </row>
    <row r="421" spans="1:12" s="134" customFormat="1" ht="15.75" customHeight="1">
      <c r="A421" s="69">
        <v>15</v>
      </c>
      <c r="B421" s="24">
        <v>17</v>
      </c>
      <c r="C421" s="79" t="s">
        <v>522</v>
      </c>
      <c r="D421" s="25"/>
      <c r="E421" s="79"/>
      <c r="F421" s="79">
        <v>5443</v>
      </c>
      <c r="G421" s="133"/>
      <c r="H421" s="79"/>
      <c r="I421" s="79" t="s">
        <v>560</v>
      </c>
      <c r="K421" s="136" t="s">
        <v>329</v>
      </c>
      <c r="L421" s="136" t="e">
        <f ca="1">SOMMEN.ALS('Budget JE'!E:E,'GL Specs'!F421,'Budget JE'!R:R)</f>
        <v>#NAME?</v>
      </c>
    </row>
    <row r="422" spans="1:12" s="134" customFormat="1" ht="15.75" customHeight="1">
      <c r="A422" s="69">
        <v>15</v>
      </c>
      <c r="B422" s="24">
        <v>17</v>
      </c>
      <c r="C422" s="79" t="s">
        <v>522</v>
      </c>
      <c r="D422" s="25"/>
      <c r="E422" s="79"/>
      <c r="F422" s="79">
        <v>5444</v>
      </c>
      <c r="G422" s="133"/>
      <c r="H422" s="79"/>
      <c r="I422" s="79" t="s">
        <v>560</v>
      </c>
      <c r="K422" s="136" t="s">
        <v>330</v>
      </c>
      <c r="L422" s="136" t="e">
        <f ca="1">SOMMEN.ALS('Budget JE'!E:E,'GL Specs'!F422,'Budget JE'!R:R)</f>
        <v>#NAME?</v>
      </c>
    </row>
    <row r="423" spans="1:12" s="134" customFormat="1" ht="15.75" customHeight="1">
      <c r="A423" s="69">
        <v>15</v>
      </c>
      <c r="B423" s="24">
        <v>17</v>
      </c>
      <c r="C423" s="79" t="s">
        <v>522</v>
      </c>
      <c r="D423" s="25"/>
      <c r="E423" s="79"/>
      <c r="F423" s="79">
        <v>5445</v>
      </c>
      <c r="G423" s="133"/>
      <c r="H423" s="79"/>
      <c r="I423" s="79" t="s">
        <v>560</v>
      </c>
      <c r="K423" s="136" t="s">
        <v>331</v>
      </c>
      <c r="L423" s="136" t="e">
        <f ca="1">SOMMEN.ALS('Budget JE'!E:E,'GL Specs'!F423,'Budget JE'!R:R)</f>
        <v>#NAME?</v>
      </c>
    </row>
    <row r="424" spans="1:12" s="134" customFormat="1" ht="15.75" customHeight="1">
      <c r="A424" s="69">
        <v>15</v>
      </c>
      <c r="B424" s="24">
        <v>17</v>
      </c>
      <c r="C424" s="79" t="s">
        <v>522</v>
      </c>
      <c r="D424" s="25"/>
      <c r="E424" s="79"/>
      <c r="F424" s="79">
        <v>5446</v>
      </c>
      <c r="G424" s="133"/>
      <c r="H424" s="79"/>
      <c r="I424" s="79" t="s">
        <v>560</v>
      </c>
      <c r="K424" s="136" t="s">
        <v>332</v>
      </c>
      <c r="L424" s="136" t="e">
        <f ca="1">SOMMEN.ALS('Budget JE'!E:E,'GL Specs'!F424,'Budget JE'!R:R)</f>
        <v>#NAME?</v>
      </c>
    </row>
    <row r="425" spans="1:12" s="134" customFormat="1" ht="15.75" customHeight="1">
      <c r="A425" s="69">
        <v>15</v>
      </c>
      <c r="B425" s="24">
        <v>17</v>
      </c>
      <c r="C425" s="79" t="s">
        <v>522</v>
      </c>
      <c r="D425" s="25"/>
      <c r="E425" s="79"/>
      <c r="F425" s="79">
        <v>5447</v>
      </c>
      <c r="G425" s="133"/>
      <c r="H425" s="79"/>
      <c r="I425" s="79" t="s">
        <v>560</v>
      </c>
      <c r="K425" s="136" t="s">
        <v>333</v>
      </c>
      <c r="L425" s="136" t="e">
        <f ca="1">SOMMEN.ALS('Budget JE'!E:E,'GL Specs'!F425,'Budget JE'!R:R)</f>
        <v>#NAME?</v>
      </c>
    </row>
    <row r="426" spans="1:12" s="134" customFormat="1" ht="15.75" customHeight="1">
      <c r="A426" s="69">
        <v>15</v>
      </c>
      <c r="B426" s="24">
        <v>17</v>
      </c>
      <c r="C426" s="79" t="s">
        <v>522</v>
      </c>
      <c r="D426" s="25"/>
      <c r="E426" s="79"/>
      <c r="F426" s="79">
        <v>5510</v>
      </c>
      <c r="G426" s="133"/>
      <c r="H426" s="79"/>
      <c r="I426" s="79" t="s">
        <v>560</v>
      </c>
      <c r="K426" s="136" t="s">
        <v>334</v>
      </c>
      <c r="L426" s="136" t="e">
        <f ca="1">SOMMEN.ALS('Budget JE'!E:E,'GL Specs'!F426,'Budget JE'!R:R)</f>
        <v>#NAME?</v>
      </c>
    </row>
    <row r="427" spans="1:12" s="134" customFormat="1" ht="15.75" customHeight="1">
      <c r="A427" s="69">
        <v>15</v>
      </c>
      <c r="B427" s="24">
        <v>17</v>
      </c>
      <c r="C427" s="79" t="s">
        <v>522</v>
      </c>
      <c r="D427" s="25"/>
      <c r="E427" s="79"/>
      <c r="F427" s="79">
        <v>5515</v>
      </c>
      <c r="G427" s="133"/>
      <c r="H427" s="79"/>
      <c r="I427" s="79" t="s">
        <v>560</v>
      </c>
      <c r="K427" s="136" t="s">
        <v>335</v>
      </c>
      <c r="L427" s="136" t="e">
        <f ca="1">SOMMEN.ALS('Budget JE'!E:E,'GL Specs'!F427,'Budget JE'!R:R)</f>
        <v>#NAME?</v>
      </c>
    </row>
    <row r="428" spans="1:12" s="134" customFormat="1" ht="15.75" customHeight="1">
      <c r="A428" s="69">
        <v>15</v>
      </c>
      <c r="B428" s="24">
        <v>17</v>
      </c>
      <c r="C428" s="79" t="s">
        <v>522</v>
      </c>
      <c r="D428" s="25"/>
      <c r="E428" s="79"/>
      <c r="F428" s="79">
        <v>5520</v>
      </c>
      <c r="G428" s="133"/>
      <c r="H428" s="79"/>
      <c r="I428" s="79" t="s">
        <v>560</v>
      </c>
      <c r="K428" s="136" t="s">
        <v>336</v>
      </c>
      <c r="L428" s="136" t="e">
        <f ca="1">SOMMEN.ALS('Budget JE'!E:E,'GL Specs'!F428,'Budget JE'!R:R)</f>
        <v>#NAME?</v>
      </c>
    </row>
    <row r="429" spans="1:12" s="134" customFormat="1" ht="15.75" customHeight="1">
      <c r="A429" s="69">
        <v>15</v>
      </c>
      <c r="B429" s="24">
        <v>17</v>
      </c>
      <c r="C429" s="79" t="s">
        <v>522</v>
      </c>
      <c r="D429" s="25"/>
      <c r="E429" s="79"/>
      <c r="F429" s="79">
        <v>5540</v>
      </c>
      <c r="G429" s="133"/>
      <c r="H429" s="79"/>
      <c r="I429" s="79" t="s">
        <v>560</v>
      </c>
      <c r="K429" s="136" t="s">
        <v>337</v>
      </c>
      <c r="L429" s="136" t="e">
        <f ca="1">SOMMEN.ALS('Budget JE'!E:E,'GL Specs'!F429,'Budget JE'!R:R)</f>
        <v>#NAME?</v>
      </c>
    </row>
    <row r="430" spans="1:12" s="134" customFormat="1" ht="15.75" customHeight="1">
      <c r="A430" s="69">
        <v>15</v>
      </c>
      <c r="B430" s="24">
        <v>17</v>
      </c>
      <c r="C430" s="79" t="s">
        <v>522</v>
      </c>
      <c r="D430" s="25"/>
      <c r="E430" s="79"/>
      <c r="F430" s="79">
        <v>5550</v>
      </c>
      <c r="G430" s="133"/>
      <c r="H430" s="79"/>
      <c r="I430" s="79" t="s">
        <v>560</v>
      </c>
      <c r="K430" s="136" t="s">
        <v>338</v>
      </c>
      <c r="L430" s="136" t="e">
        <f ca="1">SOMMEN.ALS('Budget JE'!E:E,'GL Specs'!F430,'Budget JE'!R:R)</f>
        <v>#NAME?</v>
      </c>
    </row>
    <row r="431" spans="1:12" s="134" customFormat="1" ht="15.75" customHeight="1">
      <c r="A431" s="69">
        <v>15</v>
      </c>
      <c r="B431" s="24">
        <v>17</v>
      </c>
      <c r="C431" s="79" t="s">
        <v>522</v>
      </c>
      <c r="D431" s="25"/>
      <c r="E431" s="79"/>
      <c r="F431" s="79">
        <v>5560</v>
      </c>
      <c r="G431" s="133"/>
      <c r="H431" s="79"/>
      <c r="I431" s="79" t="s">
        <v>560</v>
      </c>
      <c r="K431" s="136" t="s">
        <v>339</v>
      </c>
      <c r="L431" s="136" t="e">
        <f ca="1">SOMMEN.ALS('Budget JE'!E:E,'GL Specs'!F431,'Budget JE'!R:R)</f>
        <v>#NAME?</v>
      </c>
    </row>
    <row r="432" spans="1:12" s="134" customFormat="1" ht="15.75" customHeight="1">
      <c r="A432" s="69">
        <v>15</v>
      </c>
      <c r="B432" s="24">
        <v>17</v>
      </c>
      <c r="C432" s="79" t="s">
        <v>522</v>
      </c>
      <c r="D432" s="25"/>
      <c r="E432" s="79"/>
      <c r="F432" s="79">
        <v>5565</v>
      </c>
      <c r="G432" s="133"/>
      <c r="H432" s="79"/>
      <c r="I432" s="79" t="s">
        <v>560</v>
      </c>
      <c r="K432" s="136" t="s">
        <v>340</v>
      </c>
      <c r="L432" s="136" t="e">
        <f ca="1">SOMMEN.ALS('Budget JE'!E:E,'GL Specs'!F432,'Budget JE'!R:R)</f>
        <v>#NAME?</v>
      </c>
    </row>
    <row r="433" spans="1:12" s="134" customFormat="1" ht="15.75" customHeight="1">
      <c r="A433" s="69">
        <v>15</v>
      </c>
      <c r="B433" s="24">
        <v>17</v>
      </c>
      <c r="C433" s="79" t="s">
        <v>522</v>
      </c>
      <c r="D433" s="25"/>
      <c r="E433" s="79"/>
      <c r="F433" s="79">
        <v>5571</v>
      </c>
      <c r="G433" s="133"/>
      <c r="H433" s="79"/>
      <c r="I433" s="79" t="s">
        <v>560</v>
      </c>
      <c r="K433" s="136" t="s">
        <v>341</v>
      </c>
      <c r="L433" s="136" t="e">
        <f ca="1">SOMMEN.ALS('Budget JE'!E:E,'GL Specs'!F433,'Budget JE'!R:R)</f>
        <v>#NAME?</v>
      </c>
    </row>
    <row r="434" spans="1:12" s="134" customFormat="1" ht="15.75" customHeight="1">
      <c r="A434" s="69">
        <v>15</v>
      </c>
      <c r="B434" s="24">
        <v>17</v>
      </c>
      <c r="C434" s="79" t="s">
        <v>522</v>
      </c>
      <c r="D434" s="25"/>
      <c r="E434" s="79"/>
      <c r="F434" s="79">
        <v>5572</v>
      </c>
      <c r="G434" s="133"/>
      <c r="H434" s="79"/>
      <c r="I434" s="79" t="s">
        <v>560</v>
      </c>
      <c r="K434" s="136" t="s">
        <v>342</v>
      </c>
      <c r="L434" s="136" t="e">
        <f ca="1">SOMMEN.ALS('Budget JE'!E:E,'GL Specs'!F434,'Budget JE'!R:R)</f>
        <v>#NAME?</v>
      </c>
    </row>
    <row r="435" spans="1:12" s="134" customFormat="1" ht="15.75" customHeight="1">
      <c r="A435" s="69">
        <v>15</v>
      </c>
      <c r="B435" s="24">
        <v>17</v>
      </c>
      <c r="C435" s="79" t="s">
        <v>522</v>
      </c>
      <c r="D435" s="25"/>
      <c r="E435" s="79"/>
      <c r="F435" s="79">
        <v>5573</v>
      </c>
      <c r="G435" s="133"/>
      <c r="H435" s="79"/>
      <c r="I435" s="79" t="s">
        <v>560</v>
      </c>
      <c r="K435" s="136" t="s">
        <v>343</v>
      </c>
      <c r="L435" s="136" t="e">
        <f ca="1">SOMMEN.ALS('Budget JE'!E:E,'GL Specs'!F435,'Budget JE'!R:R)</f>
        <v>#NAME?</v>
      </c>
    </row>
    <row r="436" spans="1:12" s="134" customFormat="1" ht="15.75" customHeight="1">
      <c r="A436" s="69">
        <v>15</v>
      </c>
      <c r="B436" s="24">
        <v>17</v>
      </c>
      <c r="C436" s="79" t="s">
        <v>522</v>
      </c>
      <c r="D436" s="25"/>
      <c r="E436" s="79"/>
      <c r="F436" s="79">
        <v>5580</v>
      </c>
      <c r="G436" s="133"/>
      <c r="H436" s="79"/>
      <c r="I436" s="79" t="s">
        <v>560</v>
      </c>
      <c r="K436" s="136" t="s">
        <v>344</v>
      </c>
      <c r="L436" s="136" t="e">
        <f ca="1">SOMMEN.ALS('Budget JE'!E:E,'GL Specs'!F436,'Budget JE'!R:R)</f>
        <v>#NAME?</v>
      </c>
    </row>
    <row r="437" spans="1:12" s="134" customFormat="1" ht="15.75" customHeight="1">
      <c r="A437" s="69">
        <v>15</v>
      </c>
      <c r="B437" s="24">
        <v>17</v>
      </c>
      <c r="C437" s="79" t="s">
        <v>522</v>
      </c>
      <c r="D437" s="25"/>
      <c r="E437" s="79"/>
      <c r="F437" s="79">
        <v>5591</v>
      </c>
      <c r="G437" s="133"/>
      <c r="H437" s="79"/>
      <c r="I437" s="79" t="s">
        <v>560</v>
      </c>
      <c r="K437" s="136" t="s">
        <v>345</v>
      </c>
      <c r="L437" s="136" t="e">
        <f ca="1">SOMMEN.ALS('Budget JE'!E:E,'GL Specs'!F437,'Budget JE'!R:R)</f>
        <v>#NAME?</v>
      </c>
    </row>
    <row r="438" spans="1:12" s="134" customFormat="1" ht="15.75" customHeight="1">
      <c r="A438" s="69">
        <v>15</v>
      </c>
      <c r="B438" s="24">
        <v>17</v>
      </c>
      <c r="C438" s="79" t="s">
        <v>522</v>
      </c>
      <c r="D438" s="25"/>
      <c r="E438" s="79"/>
      <c r="F438" s="79">
        <v>5592</v>
      </c>
      <c r="G438" s="133"/>
      <c r="H438" s="79"/>
      <c r="I438" s="79" t="s">
        <v>560</v>
      </c>
      <c r="K438" s="136" t="s">
        <v>346</v>
      </c>
      <c r="L438" s="136" t="e">
        <f ca="1">SOMMEN.ALS('Budget JE'!E:E,'GL Specs'!F438,'Budget JE'!R:R)</f>
        <v>#NAME?</v>
      </c>
    </row>
    <row r="439" spans="1:12" s="134" customFormat="1" ht="15.75" customHeight="1">
      <c r="A439" s="69">
        <v>15</v>
      </c>
      <c r="B439" s="24">
        <v>17</v>
      </c>
      <c r="C439" s="79" t="s">
        <v>522</v>
      </c>
      <c r="D439" s="25"/>
      <c r="E439" s="79"/>
      <c r="F439" s="79">
        <v>5610</v>
      </c>
      <c r="G439" s="133"/>
      <c r="H439" s="79"/>
      <c r="I439" s="79" t="s">
        <v>560</v>
      </c>
      <c r="K439" s="136" t="s">
        <v>347</v>
      </c>
      <c r="L439" s="136" t="e">
        <f ca="1">SOMMEN.ALS('Budget JE'!E:E,'GL Specs'!F439,'Budget JE'!R:R)</f>
        <v>#NAME?</v>
      </c>
    </row>
    <row r="440" spans="1:12" s="134" customFormat="1" ht="15.75" customHeight="1">
      <c r="A440" s="69">
        <v>15</v>
      </c>
      <c r="B440" s="24">
        <v>17</v>
      </c>
      <c r="C440" s="79" t="s">
        <v>522</v>
      </c>
      <c r="D440" s="25"/>
      <c r="E440" s="79"/>
      <c r="F440" s="79">
        <v>5630</v>
      </c>
      <c r="G440" s="133"/>
      <c r="H440" s="79"/>
      <c r="I440" s="79" t="s">
        <v>560</v>
      </c>
      <c r="K440" s="136" t="s">
        <v>348</v>
      </c>
      <c r="L440" s="136" t="e">
        <f ca="1">SOMMEN.ALS('Budget JE'!E:E,'GL Specs'!F440,'Budget JE'!R:R)</f>
        <v>#NAME?</v>
      </c>
    </row>
    <row r="441" spans="1:12" s="134" customFormat="1" ht="15.75" customHeight="1">
      <c r="A441" s="69">
        <v>15</v>
      </c>
      <c r="B441" s="24">
        <v>17</v>
      </c>
      <c r="C441" s="79" t="s">
        <v>522</v>
      </c>
      <c r="D441" s="25"/>
      <c r="E441" s="79"/>
      <c r="F441" s="79">
        <v>5640</v>
      </c>
      <c r="G441" s="133"/>
      <c r="H441" s="79"/>
      <c r="I441" s="79" t="s">
        <v>560</v>
      </c>
      <c r="K441" s="136" t="s">
        <v>349</v>
      </c>
      <c r="L441" s="136" t="e">
        <f ca="1">SOMMEN.ALS('Budget JE'!E:E,'GL Specs'!F441,'Budget JE'!R:R)</f>
        <v>#NAME?</v>
      </c>
    </row>
    <row r="442" spans="1:12" s="134" customFormat="1" ht="15.75" customHeight="1">
      <c r="A442" s="69">
        <v>15</v>
      </c>
      <c r="B442" s="24">
        <v>17</v>
      </c>
      <c r="C442" s="79" t="s">
        <v>522</v>
      </c>
      <c r="D442" s="25"/>
      <c r="E442" s="79"/>
      <c r="F442" s="79">
        <v>6200</v>
      </c>
      <c r="G442" s="133"/>
      <c r="H442" s="79"/>
      <c r="I442" s="79" t="s">
        <v>560</v>
      </c>
      <c r="K442" s="136" t="s">
        <v>406</v>
      </c>
      <c r="L442" s="136" t="e">
        <f ca="1">SOMMEN.ALS('Budget JE'!E:E,'GL Specs'!F442,'Budget JE'!R:R)</f>
        <v>#NAME?</v>
      </c>
    </row>
    <row r="443" spans="1:12" s="134" customFormat="1" ht="15.75" customHeight="1">
      <c r="A443" s="69">
        <v>15</v>
      </c>
      <c r="B443" s="24">
        <v>17</v>
      </c>
      <c r="C443" s="79" t="s">
        <v>522</v>
      </c>
      <c r="D443" s="25"/>
      <c r="E443" s="79"/>
      <c r="F443" s="79">
        <v>6201</v>
      </c>
      <c r="G443" s="133"/>
      <c r="H443" s="79"/>
      <c r="I443" s="79" t="s">
        <v>560</v>
      </c>
      <c r="K443" s="136" t="s">
        <v>407</v>
      </c>
      <c r="L443" s="136" t="e">
        <f ca="1">SOMMEN.ALS('Budget JE'!E:E,'GL Specs'!F443,'Budget JE'!R:R)</f>
        <v>#NAME?</v>
      </c>
    </row>
    <row r="444" spans="1:12" s="134" customFormat="1" ht="15.75" customHeight="1">
      <c r="A444" s="69">
        <v>15</v>
      </c>
      <c r="B444" s="24">
        <v>17</v>
      </c>
      <c r="C444" s="79" t="s">
        <v>522</v>
      </c>
      <c r="D444" s="25"/>
      <c r="E444" s="79"/>
      <c r="F444" s="79">
        <v>6202</v>
      </c>
      <c r="G444" s="133">
        <v>90</v>
      </c>
      <c r="H444" s="79"/>
      <c r="I444" s="79" t="s">
        <v>560</v>
      </c>
      <c r="K444" s="136" t="s">
        <v>449</v>
      </c>
      <c r="L444" s="136" t="e">
        <f ca="1">SOMMEN.ALS('Budget JE'!E:E,'GL Specs'!F444,'Budget JE'!R:R)</f>
        <v>#NAME?</v>
      </c>
    </row>
    <row r="445" spans="1:12" s="134" customFormat="1" ht="15.75" customHeight="1">
      <c r="A445" s="69">
        <v>15</v>
      </c>
      <c r="B445" s="24">
        <v>17</v>
      </c>
      <c r="C445" s="79" t="s">
        <v>522</v>
      </c>
      <c r="D445" s="25"/>
      <c r="E445" s="79"/>
      <c r="F445" s="79">
        <v>6205</v>
      </c>
      <c r="G445" s="133"/>
      <c r="H445" s="79"/>
      <c r="I445" s="79" t="s">
        <v>560</v>
      </c>
      <c r="K445" s="136" t="s">
        <v>408</v>
      </c>
      <c r="L445" s="136" t="e">
        <f ca="1">SOMMEN.ALS('Budget JE'!E:E,'GL Specs'!F445,'Budget JE'!R:R)</f>
        <v>#NAME?</v>
      </c>
    </row>
    <row r="446" spans="1:12" s="134" customFormat="1" ht="15.75" customHeight="1">
      <c r="A446" s="69">
        <v>15</v>
      </c>
      <c r="B446" s="24">
        <v>17</v>
      </c>
      <c r="C446" s="79" t="s">
        <v>522</v>
      </c>
      <c r="D446" s="25"/>
      <c r="E446" s="79"/>
      <c r="F446" s="79">
        <v>6217</v>
      </c>
      <c r="G446" s="133"/>
      <c r="H446" s="79"/>
      <c r="I446" s="79" t="s">
        <v>560</v>
      </c>
      <c r="K446" s="136" t="s">
        <v>409</v>
      </c>
      <c r="L446" s="136" t="e">
        <f ca="1">SOMMEN.ALS('Budget JE'!E:E,'GL Specs'!F446,'Budget JE'!R:R)</f>
        <v>#NAME?</v>
      </c>
    </row>
    <row r="447" spans="1:12" s="134" customFormat="1" ht="15.75" customHeight="1">
      <c r="A447" s="69">
        <v>15</v>
      </c>
      <c r="B447" s="24">
        <v>17</v>
      </c>
      <c r="C447" s="79" t="s">
        <v>522</v>
      </c>
      <c r="D447" s="25"/>
      <c r="E447" s="79"/>
      <c r="F447" s="79">
        <v>6218</v>
      </c>
      <c r="G447" s="133"/>
      <c r="H447" s="79"/>
      <c r="I447" s="79" t="s">
        <v>560</v>
      </c>
      <c r="K447" s="136" t="s">
        <v>392</v>
      </c>
      <c r="L447" s="136" t="e">
        <f ca="1">SOMMEN.ALS('Budget JE'!E:E,'GL Specs'!F447,'Budget JE'!R:R)</f>
        <v>#NAME?</v>
      </c>
    </row>
    <row r="448" spans="1:12" s="134" customFormat="1" ht="15.75" customHeight="1">
      <c r="A448" s="69">
        <v>15</v>
      </c>
      <c r="B448" s="24">
        <v>17</v>
      </c>
      <c r="C448" s="79" t="s">
        <v>522</v>
      </c>
      <c r="D448" s="25"/>
      <c r="E448" s="79"/>
      <c r="F448" s="79">
        <v>6219</v>
      </c>
      <c r="G448" s="133"/>
      <c r="H448" s="79"/>
      <c r="I448" s="79" t="s">
        <v>560</v>
      </c>
      <c r="K448" s="136" t="s">
        <v>391</v>
      </c>
      <c r="L448" s="136" t="e">
        <f ca="1">SOMMEN.ALS('Budget JE'!E:E,'GL Specs'!F448,'Budget JE'!R:R)</f>
        <v>#NAME?</v>
      </c>
    </row>
    <row r="449" spans="1:12" s="134" customFormat="1" ht="15.75" customHeight="1">
      <c r="A449" s="69">
        <v>15</v>
      </c>
      <c r="B449" s="24">
        <v>17</v>
      </c>
      <c r="C449" s="79" t="s">
        <v>522</v>
      </c>
      <c r="D449" s="25"/>
      <c r="E449" s="79"/>
      <c r="F449" s="79">
        <v>6230</v>
      </c>
      <c r="G449" s="133"/>
      <c r="H449" s="79"/>
      <c r="I449" s="79" t="s">
        <v>560</v>
      </c>
      <c r="K449" s="136" t="s">
        <v>410</v>
      </c>
      <c r="L449" s="136" t="e">
        <f ca="1">SOMMEN.ALS('Budget JE'!E:E,'GL Specs'!F449,'Budget JE'!R:R)</f>
        <v>#NAME?</v>
      </c>
    </row>
    <row r="450" spans="1:12" s="134" customFormat="1" ht="15.75" customHeight="1">
      <c r="A450" s="69">
        <v>15</v>
      </c>
      <c r="B450" s="24">
        <v>17</v>
      </c>
      <c r="C450" s="79" t="s">
        <v>522</v>
      </c>
      <c r="D450" s="25"/>
      <c r="E450" s="79"/>
      <c r="F450" s="79">
        <v>6235</v>
      </c>
      <c r="G450" s="133">
        <v>90</v>
      </c>
      <c r="H450" s="79"/>
      <c r="I450" s="79" t="s">
        <v>560</v>
      </c>
      <c r="K450" s="136" t="s">
        <v>448</v>
      </c>
      <c r="L450" s="136" t="e">
        <f ca="1">SOMMEN.ALS('Budget JE'!E:E,'GL Specs'!F450,'Budget JE'!R:R)</f>
        <v>#NAME?</v>
      </c>
    </row>
    <row r="451" spans="1:12" s="134" customFormat="1" ht="15.75" customHeight="1">
      <c r="A451" s="69">
        <v>15</v>
      </c>
      <c r="B451" s="24">
        <v>17</v>
      </c>
      <c r="C451" s="79" t="s">
        <v>522</v>
      </c>
      <c r="D451" s="25"/>
      <c r="E451" s="79"/>
      <c r="F451" s="79">
        <v>6250</v>
      </c>
      <c r="G451" s="133"/>
      <c r="H451" s="79"/>
      <c r="I451" s="79" t="s">
        <v>560</v>
      </c>
      <c r="K451" s="136" t="s">
        <v>352</v>
      </c>
      <c r="L451" s="136" t="e">
        <f ca="1">SOMMEN.ALS('Budget JE'!E:E,'GL Specs'!F451,'Budget JE'!R:R)</f>
        <v>#NAME?</v>
      </c>
    </row>
    <row r="452" spans="1:12" s="134" customFormat="1" ht="15.75" customHeight="1">
      <c r="A452" s="69">
        <v>15</v>
      </c>
      <c r="B452" s="24">
        <v>17</v>
      </c>
      <c r="C452" s="79" t="s">
        <v>522</v>
      </c>
      <c r="D452" s="25"/>
      <c r="E452" s="79"/>
      <c r="F452" s="79">
        <v>6252</v>
      </c>
      <c r="G452" s="133"/>
      <c r="H452" s="79"/>
      <c r="I452" s="79" t="s">
        <v>560</v>
      </c>
      <c r="K452" s="136" t="s">
        <v>353</v>
      </c>
      <c r="L452" s="136" t="e">
        <f ca="1">SOMMEN.ALS('Budget JE'!E:E,'GL Specs'!F452,'Budget JE'!R:R)</f>
        <v>#NAME?</v>
      </c>
    </row>
    <row r="453" spans="1:12" s="134" customFormat="1" ht="15.75" customHeight="1">
      <c r="A453" s="69">
        <v>15</v>
      </c>
      <c r="B453" s="24">
        <v>17</v>
      </c>
      <c r="C453" s="79" t="s">
        <v>522</v>
      </c>
      <c r="D453" s="25"/>
      <c r="E453" s="79"/>
      <c r="F453" s="79">
        <v>6258</v>
      </c>
      <c r="G453" s="133"/>
      <c r="H453" s="79"/>
      <c r="I453" s="79" t="s">
        <v>560</v>
      </c>
      <c r="K453" s="136" t="s">
        <v>354</v>
      </c>
      <c r="L453" s="136" t="e">
        <f ca="1">SOMMEN.ALS('Budget JE'!E:E,'GL Specs'!F453,'Budget JE'!R:R)</f>
        <v>#NAME?</v>
      </c>
    </row>
    <row r="454" spans="1:12" s="134" customFormat="1" ht="15.75" customHeight="1">
      <c r="A454" s="69">
        <v>15</v>
      </c>
      <c r="B454" s="24">
        <v>17</v>
      </c>
      <c r="C454" s="79" t="s">
        <v>522</v>
      </c>
      <c r="D454" s="25"/>
      <c r="E454" s="79"/>
      <c r="F454" s="79">
        <v>6259</v>
      </c>
      <c r="G454" s="133"/>
      <c r="H454" s="79"/>
      <c r="I454" s="79" t="s">
        <v>560</v>
      </c>
      <c r="K454" s="136" t="s">
        <v>355</v>
      </c>
      <c r="L454" s="136" t="e">
        <f ca="1">SOMMEN.ALS('Budget JE'!E:E,'GL Specs'!F454,'Budget JE'!R:R)</f>
        <v>#NAME?</v>
      </c>
    </row>
    <row r="455" spans="1:12" s="134" customFormat="1" ht="15.75" customHeight="1">
      <c r="A455" s="69">
        <v>15</v>
      </c>
      <c r="B455" s="24">
        <v>17</v>
      </c>
      <c r="C455" s="79" t="s">
        <v>522</v>
      </c>
      <c r="D455" s="25"/>
      <c r="E455" s="79"/>
      <c r="F455" s="79">
        <v>6340</v>
      </c>
      <c r="G455" s="133"/>
      <c r="H455" s="79"/>
      <c r="I455" s="79" t="s">
        <v>560</v>
      </c>
      <c r="K455" s="136" t="s">
        <v>365</v>
      </c>
      <c r="L455" s="136" t="e">
        <f ca="1">SOMMEN.ALS('Budget JE'!E:E,'GL Specs'!F455,'Budget JE'!R:R)</f>
        <v>#NAME?</v>
      </c>
    </row>
    <row r="456" spans="1:12" s="134" customFormat="1" ht="15.75" customHeight="1">
      <c r="A456" s="69">
        <v>15</v>
      </c>
      <c r="B456" s="24">
        <v>17</v>
      </c>
      <c r="C456" s="79" t="s">
        <v>522</v>
      </c>
      <c r="D456" s="25"/>
      <c r="E456" s="79"/>
      <c r="F456" s="79">
        <v>6349</v>
      </c>
      <c r="G456" s="133"/>
      <c r="H456" s="79"/>
      <c r="I456" s="79" t="s">
        <v>560</v>
      </c>
      <c r="K456" s="136" t="s">
        <v>366</v>
      </c>
      <c r="L456" s="136" t="e">
        <f ca="1">SOMMEN.ALS('Budget JE'!E:E,'GL Specs'!F456,'Budget JE'!R:R)</f>
        <v>#NAME?</v>
      </c>
    </row>
    <row r="457" spans="1:12" s="134" customFormat="1" ht="15.75" customHeight="1">
      <c r="A457" s="69">
        <v>15</v>
      </c>
      <c r="B457" s="24">
        <v>17</v>
      </c>
      <c r="C457" s="79" t="s">
        <v>522</v>
      </c>
      <c r="D457" s="25"/>
      <c r="E457" s="79"/>
      <c r="F457" s="79">
        <v>6350</v>
      </c>
      <c r="G457" s="133"/>
      <c r="H457" s="79"/>
      <c r="I457" s="79" t="s">
        <v>560</v>
      </c>
      <c r="K457" s="136" t="s">
        <v>53</v>
      </c>
      <c r="L457" s="136" t="e">
        <f ca="1">SOMMEN.ALS('Budget JE'!E:E,'GL Specs'!F457,'Budget JE'!R:R)</f>
        <v>#NAME?</v>
      </c>
    </row>
    <row r="458" spans="1:12" s="134" customFormat="1" ht="15.75" customHeight="1">
      <c r="A458" s="69">
        <v>15</v>
      </c>
      <c r="B458" s="24">
        <v>17</v>
      </c>
      <c r="C458" s="79" t="s">
        <v>522</v>
      </c>
      <c r="D458" s="25"/>
      <c r="E458" s="79"/>
      <c r="F458" s="79">
        <v>6352</v>
      </c>
      <c r="G458" s="133"/>
      <c r="H458" s="79"/>
      <c r="I458" s="79" t="s">
        <v>560</v>
      </c>
      <c r="K458" s="136" t="s">
        <v>411</v>
      </c>
      <c r="L458" s="136" t="e">
        <f ca="1">SOMMEN.ALS('Budget JE'!E:E,'GL Specs'!F458,'Budget JE'!R:R)</f>
        <v>#NAME?</v>
      </c>
    </row>
    <row r="459" spans="1:12" s="134" customFormat="1" ht="15.75" customHeight="1">
      <c r="A459" s="69">
        <v>15</v>
      </c>
      <c r="B459" s="24">
        <v>17</v>
      </c>
      <c r="C459" s="79" t="s">
        <v>522</v>
      </c>
      <c r="D459" s="25"/>
      <c r="E459" s="79"/>
      <c r="F459" s="79">
        <v>6355</v>
      </c>
      <c r="G459" s="133"/>
      <c r="H459" s="79"/>
      <c r="I459" s="79" t="s">
        <v>560</v>
      </c>
      <c r="K459" s="136" t="s">
        <v>412</v>
      </c>
      <c r="L459" s="136" t="e">
        <f ca="1">SOMMEN.ALS('Budget JE'!E:E,'GL Specs'!F459,'Budget JE'!R:R)</f>
        <v>#NAME?</v>
      </c>
    </row>
    <row r="460" spans="1:12" s="134" customFormat="1" ht="15.75" customHeight="1">
      <c r="A460" s="69">
        <v>15</v>
      </c>
      <c r="B460" s="24">
        <v>17</v>
      </c>
      <c r="C460" s="79" t="s">
        <v>522</v>
      </c>
      <c r="D460" s="25"/>
      <c r="E460" s="79"/>
      <c r="F460" s="79">
        <v>6500</v>
      </c>
      <c r="G460" s="133"/>
      <c r="H460" s="79"/>
      <c r="I460" s="79" t="s">
        <v>560</v>
      </c>
      <c r="K460" s="136" t="s">
        <v>413</v>
      </c>
      <c r="L460" s="136" t="e">
        <f ca="1">SOMMEN.ALS('Budget JE'!E:E,'GL Specs'!F460,'Budget JE'!R:R)</f>
        <v>#NAME?</v>
      </c>
    </row>
    <row r="461" spans="1:12" s="134" customFormat="1" ht="15.75" customHeight="1">
      <c r="A461" s="69">
        <v>15</v>
      </c>
      <c r="B461" s="24">
        <v>17</v>
      </c>
      <c r="C461" s="79" t="s">
        <v>522</v>
      </c>
      <c r="D461" s="25"/>
      <c r="E461" s="79"/>
      <c r="F461" s="79">
        <v>6501</v>
      </c>
      <c r="G461" s="133"/>
      <c r="H461" s="79"/>
      <c r="I461" s="79" t="s">
        <v>560</v>
      </c>
      <c r="K461" s="136" t="s">
        <v>414</v>
      </c>
      <c r="L461" s="136" t="e">
        <f ca="1">SOMMEN.ALS('Budget JE'!E:E,'GL Specs'!F461,'Budget JE'!R:R)</f>
        <v>#NAME?</v>
      </c>
    </row>
    <row r="462" spans="1:12" s="134" customFormat="1" ht="15.75" customHeight="1">
      <c r="A462" s="69">
        <v>15</v>
      </c>
      <c r="B462" s="24">
        <v>17</v>
      </c>
      <c r="C462" s="79" t="s">
        <v>522</v>
      </c>
      <c r="D462" s="25"/>
      <c r="E462" s="79"/>
      <c r="F462" s="79">
        <v>6505</v>
      </c>
      <c r="G462" s="133"/>
      <c r="H462" s="79"/>
      <c r="I462" s="79" t="s">
        <v>560</v>
      </c>
      <c r="K462" s="136" t="s">
        <v>415</v>
      </c>
      <c r="L462" s="136" t="e">
        <f ca="1">SOMMEN.ALS('Budget JE'!E:E,'GL Specs'!F462,'Budget JE'!R:R)</f>
        <v>#NAME?</v>
      </c>
    </row>
    <row r="463" spans="1:12" s="134" customFormat="1" ht="15.75" customHeight="1">
      <c r="A463" s="69">
        <v>15</v>
      </c>
      <c r="B463" s="24">
        <v>17</v>
      </c>
      <c r="C463" s="79" t="s">
        <v>522</v>
      </c>
      <c r="D463" s="25"/>
      <c r="E463" s="79"/>
      <c r="F463" s="79">
        <v>6506</v>
      </c>
      <c r="G463" s="133"/>
      <c r="H463" s="79"/>
      <c r="I463" s="79" t="s">
        <v>560</v>
      </c>
      <c r="K463" s="136" t="s">
        <v>416</v>
      </c>
      <c r="L463" s="136" t="e">
        <f ca="1">SOMMEN.ALS('Budget JE'!E:E,'GL Specs'!F463,'Budget JE'!R:R)</f>
        <v>#NAME?</v>
      </c>
    </row>
    <row r="464" spans="1:12" s="134" customFormat="1" ht="15.75" customHeight="1">
      <c r="A464" s="69">
        <v>15</v>
      </c>
      <c r="B464" s="24">
        <v>17</v>
      </c>
      <c r="C464" s="79" t="s">
        <v>522</v>
      </c>
      <c r="D464" s="25"/>
      <c r="E464" s="79"/>
      <c r="F464" s="79">
        <v>6509</v>
      </c>
      <c r="G464" s="133"/>
      <c r="H464" s="79"/>
      <c r="I464" s="79" t="s">
        <v>560</v>
      </c>
      <c r="K464" s="136" t="s">
        <v>417</v>
      </c>
      <c r="L464" s="136" t="e">
        <f ca="1">SOMMEN.ALS('Budget JE'!E:E,'GL Specs'!F464,'Budget JE'!R:R)</f>
        <v>#NAME?</v>
      </c>
    </row>
    <row r="465" spans="1:12" s="134" customFormat="1" ht="15.75" customHeight="1">
      <c r="A465" s="69">
        <v>15</v>
      </c>
      <c r="B465" s="24">
        <v>17</v>
      </c>
      <c r="C465" s="79" t="s">
        <v>522</v>
      </c>
      <c r="D465" s="25"/>
      <c r="E465" s="79"/>
      <c r="F465" s="79">
        <v>6700</v>
      </c>
      <c r="G465" s="133"/>
      <c r="H465" s="79"/>
      <c r="I465" s="79" t="s">
        <v>560</v>
      </c>
      <c r="K465" s="136" t="s">
        <v>419</v>
      </c>
      <c r="L465" s="136" t="e">
        <f ca="1">SOMMEN.ALS('Budget JE'!E:E,'GL Specs'!F465,'Budget JE'!R:R)</f>
        <v>#NAME?</v>
      </c>
    </row>
    <row r="466" spans="1:12" s="134" customFormat="1" ht="15.75" customHeight="1">
      <c r="A466" s="69">
        <v>15</v>
      </c>
      <c r="B466" s="24">
        <v>17</v>
      </c>
      <c r="C466" s="79" t="s">
        <v>522</v>
      </c>
      <c r="D466" s="25"/>
      <c r="E466" s="79"/>
      <c r="F466" s="79">
        <v>6710</v>
      </c>
      <c r="G466" s="133"/>
      <c r="H466" s="79"/>
      <c r="I466" s="79" t="s">
        <v>560</v>
      </c>
      <c r="K466" s="136" t="s">
        <v>420</v>
      </c>
      <c r="L466" s="136" t="e">
        <f ca="1">SOMMEN.ALS('Budget JE'!E:E,'GL Specs'!F466,'Budget JE'!R:R)</f>
        <v>#NAME?</v>
      </c>
    </row>
    <row r="467" spans="1:12" s="134" customFormat="1" ht="15.75" customHeight="1">
      <c r="A467" s="69">
        <v>15</v>
      </c>
      <c r="B467" s="24">
        <v>17</v>
      </c>
      <c r="C467" s="79" t="s">
        <v>522</v>
      </c>
      <c r="D467" s="25"/>
      <c r="E467" s="79"/>
      <c r="F467" s="79">
        <v>6720</v>
      </c>
      <c r="G467" s="133">
        <v>90</v>
      </c>
      <c r="H467" s="79"/>
      <c r="I467" s="79" t="s">
        <v>560</v>
      </c>
      <c r="K467" s="136" t="s">
        <v>450</v>
      </c>
      <c r="L467" s="136" t="e">
        <f ca="1">SOMMEN.ALS('Budget JE'!E:E,'GL Specs'!F467,'Budget JE'!R:R)</f>
        <v>#NAME?</v>
      </c>
    </row>
    <row r="468" spans="1:12" s="134" customFormat="1" ht="15.75" customHeight="1">
      <c r="A468" s="69">
        <v>15</v>
      </c>
      <c r="B468" s="24">
        <v>17</v>
      </c>
      <c r="C468" s="79" t="s">
        <v>522</v>
      </c>
      <c r="D468" s="25"/>
      <c r="E468" s="79"/>
      <c r="F468" s="79">
        <v>6721</v>
      </c>
      <c r="G468" s="133">
        <v>90</v>
      </c>
      <c r="H468" s="79"/>
      <c r="I468" s="79" t="s">
        <v>560</v>
      </c>
      <c r="K468" s="136" t="s">
        <v>451</v>
      </c>
      <c r="L468" s="136" t="e">
        <f ca="1">SOMMEN.ALS('Budget JE'!E:E,'GL Specs'!F468,'Budget JE'!R:R)</f>
        <v>#NAME?</v>
      </c>
    </row>
    <row r="469" spans="1:12" s="134" customFormat="1" ht="15.75" customHeight="1">
      <c r="A469" s="69">
        <v>15</v>
      </c>
      <c r="B469" s="24">
        <v>17</v>
      </c>
      <c r="C469" s="79" t="s">
        <v>522</v>
      </c>
      <c r="D469" s="25"/>
      <c r="E469" s="79"/>
      <c r="F469" s="79">
        <v>6722</v>
      </c>
      <c r="G469" s="133">
        <v>90</v>
      </c>
      <c r="H469" s="79"/>
      <c r="I469" s="79" t="s">
        <v>560</v>
      </c>
      <c r="K469" s="136" t="s">
        <v>452</v>
      </c>
      <c r="L469" s="136" t="e">
        <f ca="1">SOMMEN.ALS('Budget JE'!E:E,'GL Specs'!F469,'Budget JE'!R:R)</f>
        <v>#NAME?</v>
      </c>
    </row>
    <row r="470" spans="1:12" s="134" customFormat="1" ht="15.75" customHeight="1">
      <c r="A470" s="69">
        <v>15</v>
      </c>
      <c r="B470" s="24">
        <v>17</v>
      </c>
      <c r="C470" s="79" t="s">
        <v>522</v>
      </c>
      <c r="D470" s="25"/>
      <c r="E470" s="79"/>
      <c r="F470" s="79">
        <v>6723</v>
      </c>
      <c r="G470" s="133">
        <v>90</v>
      </c>
      <c r="H470" s="79"/>
      <c r="I470" s="79" t="s">
        <v>560</v>
      </c>
      <c r="K470" s="136" t="s">
        <v>453</v>
      </c>
      <c r="L470" s="136" t="e">
        <f ca="1">SOMMEN.ALS('Budget JE'!E:E,'GL Specs'!F470,'Budget JE'!R:R)</f>
        <v>#NAME?</v>
      </c>
    </row>
    <row r="471" spans="1:12" s="134" customFormat="1" ht="15.75" customHeight="1">
      <c r="A471" s="69">
        <v>15</v>
      </c>
      <c r="B471" s="24">
        <v>17</v>
      </c>
      <c r="C471" s="79" t="s">
        <v>522</v>
      </c>
      <c r="D471" s="25"/>
      <c r="E471" s="79"/>
      <c r="F471" s="79">
        <v>6724</v>
      </c>
      <c r="G471" s="133">
        <v>90</v>
      </c>
      <c r="H471" s="79"/>
      <c r="I471" s="79" t="s">
        <v>560</v>
      </c>
      <c r="K471" s="136" t="s">
        <v>454</v>
      </c>
      <c r="L471" s="136" t="e">
        <f ca="1">SOMMEN.ALS('Budget JE'!E:E,'GL Specs'!F471,'Budget JE'!R:R)</f>
        <v>#NAME?</v>
      </c>
    </row>
    <row r="472" spans="1:12" s="134" customFormat="1" ht="15.75" customHeight="1">
      <c r="A472" s="69">
        <v>15</v>
      </c>
      <c r="B472" s="24">
        <v>17</v>
      </c>
      <c r="C472" s="79" t="s">
        <v>522</v>
      </c>
      <c r="D472" s="25"/>
      <c r="E472" s="79"/>
      <c r="F472" s="79">
        <v>6725</v>
      </c>
      <c r="G472" s="133">
        <v>90</v>
      </c>
      <c r="H472" s="79"/>
      <c r="I472" s="79" t="s">
        <v>560</v>
      </c>
      <c r="K472" s="136" t="s">
        <v>455</v>
      </c>
      <c r="L472" s="136" t="e">
        <f ca="1">SOMMEN.ALS('Budget JE'!E:E,'GL Specs'!F472,'Budget JE'!R:R)</f>
        <v>#NAME?</v>
      </c>
    </row>
    <row r="473" spans="1:12" s="134" customFormat="1" ht="15.75" customHeight="1">
      <c r="A473" s="69">
        <v>15</v>
      </c>
      <c r="B473" s="24">
        <v>17</v>
      </c>
      <c r="C473" s="79" t="s">
        <v>522</v>
      </c>
      <c r="D473" s="25"/>
      <c r="E473" s="79"/>
      <c r="F473" s="79">
        <v>6726</v>
      </c>
      <c r="G473" s="133">
        <v>90</v>
      </c>
      <c r="H473" s="79"/>
      <c r="I473" s="79" t="s">
        <v>560</v>
      </c>
      <c r="K473" s="136" t="s">
        <v>456</v>
      </c>
      <c r="L473" s="136" t="e">
        <f ca="1">SOMMEN.ALS('Budget JE'!E:E,'GL Specs'!F473,'Budget JE'!R:R)</f>
        <v>#NAME?</v>
      </c>
    </row>
    <row r="474" spans="1:12" s="134" customFormat="1" ht="15.75" customHeight="1">
      <c r="A474" s="69">
        <v>15</v>
      </c>
      <c r="B474" s="24">
        <v>17</v>
      </c>
      <c r="C474" s="79" t="s">
        <v>522</v>
      </c>
      <c r="D474" s="25"/>
      <c r="E474" s="79"/>
      <c r="F474" s="79">
        <v>6727</v>
      </c>
      <c r="G474" s="133">
        <v>90</v>
      </c>
      <c r="H474" s="79"/>
      <c r="I474" s="79" t="s">
        <v>560</v>
      </c>
      <c r="K474" s="136" t="s">
        <v>457</v>
      </c>
      <c r="L474" s="136" t="e">
        <f ca="1">SOMMEN.ALS('Budget JE'!E:E,'GL Specs'!F474,'Budget JE'!R:R)</f>
        <v>#NAME?</v>
      </c>
    </row>
    <row r="475" spans="1:12" s="134" customFormat="1" ht="15.75" customHeight="1">
      <c r="A475" s="69">
        <v>15</v>
      </c>
      <c r="B475" s="24">
        <v>17</v>
      </c>
      <c r="C475" s="79" t="s">
        <v>522</v>
      </c>
      <c r="D475" s="25"/>
      <c r="E475" s="79"/>
      <c r="F475" s="79">
        <v>6728</v>
      </c>
      <c r="G475" s="133">
        <v>90</v>
      </c>
      <c r="H475" s="79"/>
      <c r="I475" s="79" t="s">
        <v>560</v>
      </c>
      <c r="K475" s="136" t="s">
        <v>458</v>
      </c>
      <c r="L475" s="136" t="e">
        <f ca="1">SOMMEN.ALS('Budget JE'!E:E,'GL Specs'!F475,'Budget JE'!R:R)</f>
        <v>#NAME?</v>
      </c>
    </row>
    <row r="476" spans="1:12" s="134" customFormat="1" ht="15.75" customHeight="1">
      <c r="A476" s="69">
        <v>15</v>
      </c>
      <c r="B476" s="24">
        <v>17</v>
      </c>
      <c r="C476" s="79" t="s">
        <v>522</v>
      </c>
      <c r="D476" s="25"/>
      <c r="E476" s="79"/>
      <c r="F476" s="79">
        <v>6730</v>
      </c>
      <c r="G476" s="133">
        <v>90</v>
      </c>
      <c r="H476" s="79"/>
      <c r="I476" s="79" t="s">
        <v>560</v>
      </c>
      <c r="K476" s="136" t="s">
        <v>459</v>
      </c>
      <c r="L476" s="136" t="e">
        <f ca="1">SOMMEN.ALS('Budget JE'!E:E,'GL Specs'!F476,'Budget JE'!R:R)</f>
        <v>#NAME?</v>
      </c>
    </row>
    <row r="477" spans="1:12" s="134" customFormat="1" ht="15.75" customHeight="1">
      <c r="A477" s="69">
        <v>15</v>
      </c>
      <c r="B477" s="24">
        <v>17</v>
      </c>
      <c r="C477" s="79" t="s">
        <v>522</v>
      </c>
      <c r="D477" s="25"/>
      <c r="E477" s="79"/>
      <c r="F477" s="79">
        <v>6750</v>
      </c>
      <c r="G477" s="133">
        <v>90</v>
      </c>
      <c r="H477" s="79"/>
      <c r="I477" s="79" t="s">
        <v>560</v>
      </c>
      <c r="K477" s="136" t="s">
        <v>460</v>
      </c>
      <c r="L477" s="136" t="e">
        <f ca="1">SOMMEN.ALS('Budget JE'!E:E,'GL Specs'!F477,'Budget JE'!R:R)</f>
        <v>#NAME?</v>
      </c>
    </row>
    <row r="478" spans="1:12" s="134" customFormat="1" ht="15.75" customHeight="1">
      <c r="A478" s="69">
        <v>15</v>
      </c>
      <c r="B478" s="24">
        <v>17</v>
      </c>
      <c r="C478" s="79" t="s">
        <v>522</v>
      </c>
      <c r="D478" s="25"/>
      <c r="E478" s="79"/>
      <c r="F478" s="79">
        <v>6800</v>
      </c>
      <c r="G478" s="133"/>
      <c r="H478" s="79"/>
      <c r="I478" s="79" t="s">
        <v>560</v>
      </c>
      <c r="K478" s="136" t="s">
        <v>421</v>
      </c>
      <c r="L478" s="136" t="e">
        <f ca="1">SOMMEN.ALS('Budget JE'!E:E,'GL Specs'!F478,'Budget JE'!R:R)</f>
        <v>#NAME?</v>
      </c>
    </row>
    <row r="479" spans="1:12" s="134" customFormat="1" ht="15.75" customHeight="1">
      <c r="A479" s="69">
        <v>15</v>
      </c>
      <c r="B479" s="24">
        <v>17</v>
      </c>
      <c r="C479" s="79" t="s">
        <v>522</v>
      </c>
      <c r="D479" s="25"/>
      <c r="E479" s="79"/>
      <c r="F479" s="79">
        <v>6801</v>
      </c>
      <c r="G479" s="133"/>
      <c r="H479" s="79"/>
      <c r="I479" s="79" t="s">
        <v>560</v>
      </c>
      <c r="K479" s="136" t="s">
        <v>422</v>
      </c>
      <c r="L479" s="136" t="e">
        <f ca="1">SOMMEN.ALS('Budget JE'!E:E,'GL Specs'!F479,'Budget JE'!R:R)</f>
        <v>#NAME?</v>
      </c>
    </row>
    <row r="480" spans="1:12" s="134" customFormat="1" ht="15.75" customHeight="1">
      <c r="A480" s="69">
        <v>15</v>
      </c>
      <c r="B480" s="24">
        <v>17</v>
      </c>
      <c r="C480" s="79" t="s">
        <v>522</v>
      </c>
      <c r="D480" s="25"/>
      <c r="E480" s="79"/>
      <c r="F480" s="79">
        <v>6802</v>
      </c>
      <c r="G480" s="133"/>
      <c r="H480" s="79"/>
      <c r="I480" s="79" t="s">
        <v>560</v>
      </c>
      <c r="K480" s="136" t="s">
        <v>423</v>
      </c>
      <c r="L480" s="136" t="e">
        <f ca="1">SOMMEN.ALS('Budget JE'!E:E,'GL Specs'!F480,'Budget JE'!R:R)</f>
        <v>#NAME?</v>
      </c>
    </row>
    <row r="481" spans="1:12" s="134" customFormat="1" ht="15.75" customHeight="1">
      <c r="A481" s="69">
        <v>15</v>
      </c>
      <c r="B481" s="24">
        <v>17</v>
      </c>
      <c r="C481" s="79" t="s">
        <v>522</v>
      </c>
      <c r="D481" s="25"/>
      <c r="E481" s="79"/>
      <c r="F481" s="79">
        <v>6805</v>
      </c>
      <c r="G481" s="133"/>
      <c r="H481" s="79"/>
      <c r="I481" s="79" t="s">
        <v>560</v>
      </c>
      <c r="K481" s="136" t="s">
        <v>424</v>
      </c>
      <c r="L481" s="136" t="e">
        <f ca="1">SOMMEN.ALS('Budget JE'!E:E,'GL Specs'!F481,'Budget JE'!R:R)</f>
        <v>#NAME?</v>
      </c>
    </row>
    <row r="482" spans="1:12" s="134" customFormat="1" ht="15.75" customHeight="1">
      <c r="A482" s="69">
        <v>15</v>
      </c>
      <c r="B482" s="24">
        <v>17</v>
      </c>
      <c r="C482" s="79" t="s">
        <v>522</v>
      </c>
      <c r="D482" s="25"/>
      <c r="E482" s="79"/>
      <c r="F482" s="79">
        <v>6806</v>
      </c>
      <c r="G482" s="133"/>
      <c r="H482" s="79"/>
      <c r="I482" s="79" t="s">
        <v>560</v>
      </c>
      <c r="K482" s="136" t="s">
        <v>425</v>
      </c>
      <c r="L482" s="136" t="e">
        <f ca="1">SOMMEN.ALS('Budget JE'!E:E,'GL Specs'!F482,'Budget JE'!R:R)</f>
        <v>#NAME?</v>
      </c>
    </row>
    <row r="483" spans="1:12" s="134" customFormat="1" ht="15.75" customHeight="1">
      <c r="A483" s="69">
        <v>15</v>
      </c>
      <c r="B483" s="24">
        <v>17</v>
      </c>
      <c r="C483" s="79" t="s">
        <v>522</v>
      </c>
      <c r="D483" s="25"/>
      <c r="E483" s="79"/>
      <c r="F483" s="79">
        <v>6807</v>
      </c>
      <c r="G483" s="133"/>
      <c r="H483" s="79"/>
      <c r="I483" s="79" t="s">
        <v>560</v>
      </c>
      <c r="K483" s="136" t="s">
        <v>426</v>
      </c>
      <c r="L483" s="136" t="e">
        <f ca="1">SOMMEN.ALS('Budget JE'!E:E,'GL Specs'!F483,'Budget JE'!R:R)</f>
        <v>#NAME?</v>
      </c>
    </row>
    <row r="484" spans="1:12" s="134" customFormat="1" ht="15.75" customHeight="1">
      <c r="A484" s="69">
        <v>15</v>
      </c>
      <c r="B484" s="24">
        <v>17</v>
      </c>
      <c r="C484" s="79" t="s">
        <v>522</v>
      </c>
      <c r="D484" s="25"/>
      <c r="E484" s="79"/>
      <c r="F484" s="79">
        <v>6808</v>
      </c>
      <c r="G484" s="133"/>
      <c r="H484" s="79"/>
      <c r="I484" s="79" t="s">
        <v>560</v>
      </c>
      <c r="K484" s="136" t="s">
        <v>427</v>
      </c>
      <c r="L484" s="136" t="e">
        <f ca="1">SOMMEN.ALS('Budget JE'!E:E,'GL Specs'!F484,'Budget JE'!R:R)</f>
        <v>#NAME?</v>
      </c>
    </row>
    <row r="485" spans="1:12" s="134" customFormat="1" ht="15.75" customHeight="1">
      <c r="A485" s="69">
        <v>15</v>
      </c>
      <c r="B485" s="24">
        <v>17</v>
      </c>
      <c r="C485" s="79" t="s">
        <v>522</v>
      </c>
      <c r="D485" s="25"/>
      <c r="E485" s="79"/>
      <c r="F485" s="79">
        <v>6810</v>
      </c>
      <c r="G485" s="133"/>
      <c r="H485" s="79"/>
      <c r="I485" s="79" t="s">
        <v>560</v>
      </c>
      <c r="K485" s="136" t="s">
        <v>47</v>
      </c>
      <c r="L485" s="136" t="e">
        <f ca="1">SOMMEN.ALS('Budget JE'!E:E,'GL Specs'!F485,'Budget JE'!R:R)</f>
        <v>#NAME?</v>
      </c>
    </row>
    <row r="486" spans="1:12" s="134" customFormat="1" ht="15.75" customHeight="1">
      <c r="A486" s="69">
        <v>15</v>
      </c>
      <c r="B486" s="24">
        <v>17</v>
      </c>
      <c r="C486" s="79" t="s">
        <v>522</v>
      </c>
      <c r="D486" s="25"/>
      <c r="E486" s="79"/>
      <c r="F486" s="79">
        <v>6815</v>
      </c>
      <c r="G486" s="133"/>
      <c r="H486" s="79"/>
      <c r="I486" s="79" t="s">
        <v>560</v>
      </c>
      <c r="K486" s="136" t="s">
        <v>428</v>
      </c>
      <c r="L486" s="136" t="e">
        <f ca="1">SOMMEN.ALS('Budget JE'!E:E,'GL Specs'!F486,'Budget JE'!R:R)</f>
        <v>#NAME?</v>
      </c>
    </row>
    <row r="487" spans="1:12" s="134" customFormat="1" ht="15.75" customHeight="1">
      <c r="A487" s="69">
        <v>15</v>
      </c>
      <c r="B487" s="24">
        <v>17</v>
      </c>
      <c r="C487" s="79" t="s">
        <v>522</v>
      </c>
      <c r="D487" s="25"/>
      <c r="E487" s="79"/>
      <c r="F487" s="79">
        <v>6820</v>
      </c>
      <c r="G487" s="133"/>
      <c r="H487" s="79"/>
      <c r="I487" s="79" t="s">
        <v>560</v>
      </c>
      <c r="K487" s="136" t="s">
        <v>429</v>
      </c>
      <c r="L487" s="136" t="e">
        <f ca="1">SOMMEN.ALS('Budget JE'!E:E,'GL Specs'!F487,'Budget JE'!R:R)</f>
        <v>#NAME?</v>
      </c>
    </row>
    <row r="488" spans="1:12" s="134" customFormat="1" ht="15.75" customHeight="1">
      <c r="A488" s="69">
        <v>15</v>
      </c>
      <c r="B488" s="24">
        <v>17</v>
      </c>
      <c r="C488" s="79" t="s">
        <v>522</v>
      </c>
      <c r="D488" s="25"/>
      <c r="E488" s="79"/>
      <c r="F488" s="79">
        <v>6821</v>
      </c>
      <c r="G488" s="133"/>
      <c r="H488" s="79"/>
      <c r="I488" s="79" t="s">
        <v>560</v>
      </c>
      <c r="K488" s="136" t="s">
        <v>430</v>
      </c>
      <c r="L488" s="136" t="e">
        <f ca="1">SOMMEN.ALS('Budget JE'!E:E,'GL Specs'!F488,'Budget JE'!R:R)</f>
        <v>#NAME?</v>
      </c>
    </row>
    <row r="489" spans="1:12" s="134" customFormat="1" ht="15.75" customHeight="1">
      <c r="A489" s="69">
        <v>15</v>
      </c>
      <c r="B489" s="24">
        <v>17</v>
      </c>
      <c r="C489" s="79" t="s">
        <v>522</v>
      </c>
      <c r="D489" s="25"/>
      <c r="E489" s="79"/>
      <c r="F489" s="79">
        <v>6822</v>
      </c>
      <c r="G489" s="133"/>
      <c r="H489" s="79"/>
      <c r="I489" s="79" t="s">
        <v>560</v>
      </c>
      <c r="K489" s="136" t="s">
        <v>431</v>
      </c>
      <c r="L489" s="136" t="e">
        <f ca="1">SOMMEN.ALS('Budget JE'!E:E,'GL Specs'!F489,'Budget JE'!R:R)</f>
        <v>#NAME?</v>
      </c>
    </row>
    <row r="490" spans="1:12" s="134" customFormat="1" ht="15.75" customHeight="1">
      <c r="A490" s="69">
        <v>15</v>
      </c>
      <c r="B490" s="24">
        <v>17</v>
      </c>
      <c r="C490" s="79" t="s">
        <v>522</v>
      </c>
      <c r="D490" s="25"/>
      <c r="E490" s="79"/>
      <c r="F490" s="79">
        <v>6823</v>
      </c>
      <c r="G490" s="133"/>
      <c r="H490" s="79"/>
      <c r="I490" s="79" t="s">
        <v>560</v>
      </c>
      <c r="K490" s="136" t="s">
        <v>432</v>
      </c>
      <c r="L490" s="136" t="e">
        <f ca="1">SOMMEN.ALS('Budget JE'!E:E,'GL Specs'!F490,'Budget JE'!R:R)</f>
        <v>#NAME?</v>
      </c>
    </row>
    <row r="491" spans="1:12" s="134" customFormat="1" ht="15.75" customHeight="1">
      <c r="A491" s="69">
        <v>15</v>
      </c>
      <c r="B491" s="24">
        <v>17</v>
      </c>
      <c r="C491" s="79" t="s">
        <v>522</v>
      </c>
      <c r="D491" s="25"/>
      <c r="E491" s="79"/>
      <c r="F491" s="79">
        <v>6830</v>
      </c>
      <c r="G491" s="133"/>
      <c r="H491" s="79"/>
      <c r="I491" s="79" t="s">
        <v>560</v>
      </c>
      <c r="K491" s="136" t="s">
        <v>433</v>
      </c>
      <c r="L491" s="136" t="e">
        <f ca="1">SOMMEN.ALS('Budget JE'!E:E,'GL Specs'!F491,'Budget JE'!R:R)</f>
        <v>#NAME?</v>
      </c>
    </row>
    <row r="492" spans="1:12" s="134" customFormat="1" ht="15.75" customHeight="1">
      <c r="A492" s="69">
        <v>15</v>
      </c>
      <c r="B492" s="24">
        <v>17</v>
      </c>
      <c r="C492" s="79" t="s">
        <v>522</v>
      </c>
      <c r="D492" s="25"/>
      <c r="E492" s="79"/>
      <c r="F492" s="79">
        <v>6840</v>
      </c>
      <c r="G492" s="133"/>
      <c r="H492" s="79"/>
      <c r="I492" s="79" t="s">
        <v>560</v>
      </c>
      <c r="K492" s="136" t="s">
        <v>434</v>
      </c>
      <c r="L492" s="136" t="e">
        <f ca="1">SOMMEN.ALS('Budget JE'!E:E,'GL Specs'!F492,'Budget JE'!R:R)</f>
        <v>#NAME?</v>
      </c>
    </row>
    <row r="493" spans="1:12" s="134" customFormat="1" ht="15.75" customHeight="1">
      <c r="A493" s="69">
        <v>15</v>
      </c>
      <c r="B493" s="24">
        <v>17</v>
      </c>
      <c r="C493" s="79" t="s">
        <v>522</v>
      </c>
      <c r="D493" s="25"/>
      <c r="E493" s="79"/>
      <c r="F493" s="79">
        <v>6860</v>
      </c>
      <c r="G493" s="133"/>
      <c r="H493" s="79"/>
      <c r="I493" s="79" t="s">
        <v>560</v>
      </c>
      <c r="K493" s="136" t="s">
        <v>435</v>
      </c>
      <c r="L493" s="136" t="e">
        <f ca="1">SOMMEN.ALS('Budget JE'!E:E,'GL Specs'!F493,'Budget JE'!R:R)</f>
        <v>#NAME?</v>
      </c>
    </row>
    <row r="494" spans="1:12" s="134" customFormat="1" ht="15.75" customHeight="1">
      <c r="A494" s="69">
        <v>15</v>
      </c>
      <c r="B494" s="24">
        <v>17</v>
      </c>
      <c r="C494" s="79" t="s">
        <v>522</v>
      </c>
      <c r="D494" s="25"/>
      <c r="E494" s="79"/>
      <c r="F494" s="79">
        <v>6861</v>
      </c>
      <c r="G494" s="133"/>
      <c r="H494" s="79"/>
      <c r="I494" s="79" t="s">
        <v>560</v>
      </c>
      <c r="K494" s="136" t="s">
        <v>436</v>
      </c>
      <c r="L494" s="136" t="e">
        <f ca="1">SOMMEN.ALS('Budget JE'!E:E,'GL Specs'!F494,'Budget JE'!R:R)</f>
        <v>#NAME?</v>
      </c>
    </row>
    <row r="495" spans="1:12" s="134" customFormat="1" ht="15.75" customHeight="1">
      <c r="A495" s="69">
        <v>15</v>
      </c>
      <c r="B495" s="24">
        <v>17</v>
      </c>
      <c r="C495" s="79" t="s">
        <v>522</v>
      </c>
      <c r="D495" s="25"/>
      <c r="E495" s="79"/>
      <c r="F495" s="79">
        <v>6900</v>
      </c>
      <c r="G495" s="133"/>
      <c r="H495" s="79"/>
      <c r="I495" s="79" t="s">
        <v>560</v>
      </c>
      <c r="K495" s="136" t="s">
        <v>437</v>
      </c>
      <c r="L495" s="136" t="e">
        <f ca="1">SOMMEN.ALS('Budget JE'!E:E,'GL Specs'!F495,'Budget JE'!R:R)</f>
        <v>#NAME?</v>
      </c>
    </row>
    <row r="496" spans="1:12" s="134" customFormat="1" ht="15.75" customHeight="1">
      <c r="A496" s="69">
        <v>15</v>
      </c>
      <c r="B496" s="24">
        <v>17</v>
      </c>
      <c r="C496" s="79" t="s">
        <v>522</v>
      </c>
      <c r="D496" s="25"/>
      <c r="E496" s="79"/>
      <c r="F496" s="79">
        <v>6910</v>
      </c>
      <c r="G496" s="133"/>
      <c r="H496" s="79"/>
      <c r="I496" s="79" t="s">
        <v>560</v>
      </c>
      <c r="K496" s="136" t="s">
        <v>438</v>
      </c>
      <c r="L496" s="136" t="e">
        <f ca="1">SOMMEN.ALS('Budget JE'!E:E,'GL Specs'!F496,'Budget JE'!R:R)</f>
        <v>#NAME?</v>
      </c>
    </row>
    <row r="497" spans="1:12" s="134" customFormat="1" ht="15.75" customHeight="1">
      <c r="A497" s="69">
        <v>15</v>
      </c>
      <c r="B497" s="24">
        <v>17</v>
      </c>
      <c r="C497" s="79" t="s">
        <v>522</v>
      </c>
      <c r="D497" s="25"/>
      <c r="E497" s="79"/>
      <c r="F497" s="79">
        <v>6915</v>
      </c>
      <c r="G497" s="133"/>
      <c r="H497" s="79"/>
      <c r="I497" s="79" t="s">
        <v>560</v>
      </c>
      <c r="K497" s="136" t="s">
        <v>439</v>
      </c>
      <c r="L497" s="136" t="e">
        <f ca="1">SOMMEN.ALS('Budget JE'!E:E,'GL Specs'!F497,'Budget JE'!R:R)</f>
        <v>#NAME?</v>
      </c>
    </row>
    <row r="498" spans="1:12" s="134" customFormat="1" ht="15.75" customHeight="1">
      <c r="A498" s="69">
        <v>15</v>
      </c>
      <c r="B498" s="24">
        <v>17</v>
      </c>
      <c r="C498" s="79" t="s">
        <v>522</v>
      </c>
      <c r="D498" s="25"/>
      <c r="E498" s="79"/>
      <c r="F498" s="79">
        <v>6920</v>
      </c>
      <c r="G498" s="133">
        <v>90</v>
      </c>
      <c r="H498" s="79"/>
      <c r="I498" s="79" t="s">
        <v>560</v>
      </c>
      <c r="K498" s="136" t="s">
        <v>461</v>
      </c>
      <c r="L498" s="136" t="e">
        <f ca="1">SOMMEN.ALS('Budget JE'!E:E,'GL Specs'!F498,'Budget JE'!R:R)</f>
        <v>#NAME?</v>
      </c>
    </row>
    <row r="499" spans="1:12" s="134" customFormat="1" ht="15.75" customHeight="1">
      <c r="A499" s="69">
        <v>15</v>
      </c>
      <c r="B499" s="24">
        <v>17</v>
      </c>
      <c r="C499" s="79" t="s">
        <v>522</v>
      </c>
      <c r="D499" s="25"/>
      <c r="E499" s="79"/>
      <c r="F499" s="79">
        <v>6930</v>
      </c>
      <c r="G499" s="133">
        <v>90</v>
      </c>
      <c r="H499" s="79"/>
      <c r="I499" s="79" t="s">
        <v>560</v>
      </c>
      <c r="K499" s="136" t="s">
        <v>462</v>
      </c>
      <c r="L499" s="136" t="e">
        <f ca="1">SOMMEN.ALS('Budget JE'!E:E,'GL Specs'!F499,'Budget JE'!R:R)</f>
        <v>#NAME?</v>
      </c>
    </row>
    <row r="500" spans="1:12" s="134" customFormat="1" ht="15.75" customHeight="1">
      <c r="A500" s="69">
        <v>15</v>
      </c>
      <c r="B500" s="24">
        <v>17</v>
      </c>
      <c r="C500" s="79" t="s">
        <v>522</v>
      </c>
      <c r="D500" s="25"/>
      <c r="E500" s="79"/>
      <c r="F500" s="79">
        <v>6950</v>
      </c>
      <c r="G500" s="133">
        <v>90</v>
      </c>
      <c r="H500" s="79"/>
      <c r="I500" s="79" t="s">
        <v>560</v>
      </c>
      <c r="K500" s="136" t="s">
        <v>463</v>
      </c>
      <c r="L500" s="136" t="e">
        <f ca="1">SOMMEN.ALS('Budget JE'!E:E,'GL Specs'!F500,'Budget JE'!R:R)</f>
        <v>#NAME?</v>
      </c>
    </row>
    <row r="501" spans="1:12" s="134" customFormat="1" ht="15.75" customHeight="1">
      <c r="A501" s="69">
        <v>15</v>
      </c>
      <c r="B501" s="24">
        <v>17</v>
      </c>
      <c r="C501" s="79" t="s">
        <v>522</v>
      </c>
      <c r="D501" s="25"/>
      <c r="E501" s="79"/>
      <c r="F501" s="79">
        <v>6960</v>
      </c>
      <c r="G501" s="133">
        <v>90</v>
      </c>
      <c r="H501" s="79"/>
      <c r="I501" s="79" t="s">
        <v>560</v>
      </c>
      <c r="K501" s="136" t="s">
        <v>464</v>
      </c>
      <c r="L501" s="136" t="e">
        <f ca="1">SOMMEN.ALS('Budget JE'!E:E,'GL Specs'!F501,'Budget JE'!R:R)</f>
        <v>#NAME?</v>
      </c>
    </row>
    <row r="502" spans="1:12" s="134" customFormat="1" ht="15.75" customHeight="1">
      <c r="A502" s="69">
        <v>15</v>
      </c>
      <c r="B502" s="24">
        <v>17</v>
      </c>
      <c r="C502" s="79" t="s">
        <v>522</v>
      </c>
      <c r="D502" s="25"/>
      <c r="E502" s="79"/>
      <c r="F502" s="79">
        <v>6980</v>
      </c>
      <c r="G502" s="133"/>
      <c r="H502" s="79"/>
      <c r="I502" s="79" t="s">
        <v>560</v>
      </c>
      <c r="K502" s="136" t="s">
        <v>442</v>
      </c>
      <c r="L502" s="136" t="e">
        <f ca="1">SOMMEN.ALS('Budget JE'!E:E,'GL Specs'!F502,'Budget JE'!R:R)</f>
        <v>#NAME?</v>
      </c>
    </row>
    <row r="503" spans="1:12" s="134" customFormat="1" ht="15.75" customHeight="1">
      <c r="A503" s="69">
        <v>15</v>
      </c>
      <c r="B503" s="24">
        <v>17</v>
      </c>
      <c r="C503" s="79" t="s">
        <v>522</v>
      </c>
      <c r="D503" s="25"/>
      <c r="E503" s="79"/>
      <c r="F503" s="79">
        <v>6985</v>
      </c>
      <c r="G503" s="133">
        <v>90</v>
      </c>
      <c r="H503" s="79"/>
      <c r="I503" s="79" t="s">
        <v>560</v>
      </c>
      <c r="K503" s="136" t="s">
        <v>465</v>
      </c>
      <c r="L503" s="136" t="e">
        <f ca="1">SOMMEN.ALS('Budget JE'!E:E,'GL Specs'!F503,'Budget JE'!R:R)</f>
        <v>#NAME?</v>
      </c>
    </row>
    <row r="504" spans="1:12" s="134" customFormat="1" ht="15.75" customHeight="1">
      <c r="A504" s="69">
        <v>15</v>
      </c>
      <c r="B504" s="24">
        <v>17</v>
      </c>
      <c r="C504" s="79" t="s">
        <v>522</v>
      </c>
      <c r="D504" s="25"/>
      <c r="E504" s="79"/>
      <c r="F504" s="79">
        <v>6990</v>
      </c>
      <c r="G504" s="133"/>
      <c r="H504" s="79"/>
      <c r="I504" s="79" t="s">
        <v>560</v>
      </c>
      <c r="K504" s="136" t="s">
        <v>440</v>
      </c>
      <c r="L504" s="136" t="e">
        <f ca="1">SOMMEN.ALS('Budget JE'!E:E,'GL Specs'!F504,'Budget JE'!R:R)</f>
        <v>#NAME?</v>
      </c>
    </row>
    <row r="505" spans="1:12" s="134" customFormat="1" ht="15.75" customHeight="1">
      <c r="A505" s="69">
        <v>15</v>
      </c>
      <c r="B505" s="24">
        <v>17</v>
      </c>
      <c r="C505" s="79" t="s">
        <v>522</v>
      </c>
      <c r="D505" s="25"/>
      <c r="E505" s="79"/>
      <c r="F505" s="79">
        <v>7100</v>
      </c>
      <c r="G505" s="133"/>
      <c r="H505" s="79"/>
      <c r="I505" s="79" t="s">
        <v>560</v>
      </c>
      <c r="K505" s="136" t="s">
        <v>418</v>
      </c>
      <c r="L505" s="136" t="e">
        <f ca="1">SOMMEN.ALS('Budget JE'!E:E,'GL Specs'!F505,'Budget JE'!R:R)</f>
        <v>#NAME?</v>
      </c>
    </row>
    <row r="506" spans="1:12" s="134" customFormat="1" ht="15.75" customHeight="1">
      <c r="A506" s="69">
        <v>15</v>
      </c>
      <c r="B506" s="24">
        <v>17</v>
      </c>
      <c r="C506" s="79" t="s">
        <v>522</v>
      </c>
      <c r="D506" s="25"/>
      <c r="E506" s="79"/>
      <c r="F506" s="79">
        <v>7101</v>
      </c>
      <c r="G506" s="133"/>
      <c r="H506" s="79"/>
      <c r="I506" s="79" t="s">
        <v>560</v>
      </c>
      <c r="K506" s="136" t="s">
        <v>441</v>
      </c>
      <c r="L506" s="136" t="e">
        <f ca="1">SOMMEN.ALS('Budget JE'!E:E,'GL Specs'!F506,'Budget JE'!R:R)</f>
        <v>#NAME?</v>
      </c>
    </row>
    <row r="507" spans="1:12" s="134" customFormat="1" ht="15.75" customHeight="1">
      <c r="A507" s="69">
        <v>15</v>
      </c>
      <c r="B507" s="24">
        <v>17</v>
      </c>
      <c r="C507" s="79" t="s">
        <v>522</v>
      </c>
      <c r="D507" s="25"/>
      <c r="E507" s="79"/>
      <c r="F507" s="79">
        <v>7340</v>
      </c>
      <c r="G507" s="133"/>
      <c r="H507" s="79"/>
      <c r="I507" s="79" t="s">
        <v>560</v>
      </c>
      <c r="K507" s="136" t="s">
        <v>358</v>
      </c>
      <c r="L507" s="136" t="e">
        <f ca="1">SOMMEN.ALS('Budget JE'!E:E,'GL Specs'!F507,'Budget JE'!R:R)</f>
        <v>#NAME?</v>
      </c>
    </row>
    <row r="508" spans="1:12" s="134" customFormat="1" ht="15.75" customHeight="1">
      <c r="A508" s="69">
        <v>15</v>
      </c>
      <c r="B508" s="24">
        <v>17</v>
      </c>
      <c r="C508" s="79" t="s">
        <v>522</v>
      </c>
      <c r="D508" s="25"/>
      <c r="E508" s="79"/>
      <c r="F508" s="79">
        <v>7345</v>
      </c>
      <c r="G508" s="133"/>
      <c r="H508" s="79"/>
      <c r="I508" s="79" t="s">
        <v>560</v>
      </c>
      <c r="K508" s="136" t="s">
        <v>359</v>
      </c>
      <c r="L508" s="136" t="e">
        <f ca="1">SOMMEN.ALS('Budget JE'!E:E,'GL Specs'!F508,'Budget JE'!R:R)</f>
        <v>#NAME?</v>
      </c>
    </row>
    <row r="509" spans="1:12" s="134" customFormat="1" ht="15.75" customHeight="1">
      <c r="A509" s="69">
        <v>15</v>
      </c>
      <c r="B509" s="24">
        <v>17</v>
      </c>
      <c r="C509" s="79" t="s">
        <v>522</v>
      </c>
      <c r="D509" s="25"/>
      <c r="E509" s="79"/>
      <c r="F509" s="79">
        <v>7510</v>
      </c>
      <c r="G509" s="133"/>
      <c r="H509" s="79"/>
      <c r="I509" s="79" t="s">
        <v>560</v>
      </c>
      <c r="K509" s="136" t="s">
        <v>360</v>
      </c>
      <c r="L509" s="136" t="e">
        <f ca="1">SOMMEN.ALS('Budget JE'!E:E,'GL Specs'!F509,'Budget JE'!R:R)</f>
        <v>#NAME?</v>
      </c>
    </row>
    <row r="510" spans="1:12" s="134" customFormat="1" ht="15.75" customHeight="1">
      <c r="A510" s="69">
        <v>15</v>
      </c>
      <c r="B510" s="24">
        <v>17</v>
      </c>
      <c r="C510" s="79" t="s">
        <v>522</v>
      </c>
      <c r="D510" s="25"/>
      <c r="E510" s="79"/>
      <c r="F510" s="79">
        <v>7515</v>
      </c>
      <c r="G510" s="133"/>
      <c r="H510" s="79"/>
      <c r="I510" s="79" t="s">
        <v>560</v>
      </c>
      <c r="K510" s="136" t="s">
        <v>361</v>
      </c>
      <c r="L510" s="136" t="e">
        <f ca="1">SOMMEN.ALS('Budget JE'!E:E,'GL Specs'!F510,'Budget JE'!R:R)</f>
        <v>#NAME?</v>
      </c>
    </row>
    <row r="511" spans="1:12" s="134" customFormat="1" ht="15.75" customHeight="1">
      <c r="A511" s="69">
        <v>15</v>
      </c>
      <c r="B511" s="24">
        <v>17</v>
      </c>
      <c r="C511" s="79" t="s">
        <v>522</v>
      </c>
      <c r="D511" s="25"/>
      <c r="E511" s="79"/>
      <c r="F511" s="79">
        <v>7590</v>
      </c>
      <c r="G511" s="133"/>
      <c r="H511" s="79"/>
      <c r="I511" s="79" t="s">
        <v>560</v>
      </c>
      <c r="K511" s="136" t="s">
        <v>401</v>
      </c>
      <c r="L511" s="136" t="e">
        <f ca="1">SOMMEN.ALS('Budget JE'!E:E,'GL Specs'!F511,'Budget JE'!R:R)</f>
        <v>#NAME?</v>
      </c>
    </row>
    <row r="512" spans="1:12" s="134" customFormat="1" ht="15.75" customHeight="1">
      <c r="A512" s="69">
        <v>15</v>
      </c>
      <c r="B512" s="24">
        <v>17</v>
      </c>
      <c r="C512" s="79" t="s">
        <v>522</v>
      </c>
      <c r="D512" s="25"/>
      <c r="E512" s="79"/>
      <c r="F512" s="79">
        <v>7595</v>
      </c>
      <c r="G512" s="133"/>
      <c r="H512" s="79"/>
      <c r="I512" s="79" t="s">
        <v>560</v>
      </c>
      <c r="K512" s="136" t="s">
        <v>402</v>
      </c>
      <c r="L512" s="136" t="e">
        <f ca="1">SOMMEN.ALS('Budget JE'!E:E,'GL Specs'!F512,'Budget JE'!R:R)</f>
        <v>#NAME?</v>
      </c>
    </row>
    <row r="513" spans="1:12" s="134" customFormat="1" ht="15.75" customHeight="1">
      <c r="A513" s="69">
        <v>15</v>
      </c>
      <c r="B513" s="24">
        <v>17</v>
      </c>
      <c r="C513" s="79" t="s">
        <v>522</v>
      </c>
      <c r="D513" s="25"/>
      <c r="E513" s="79"/>
      <c r="F513" s="79">
        <v>7600</v>
      </c>
      <c r="G513" s="133"/>
      <c r="H513" s="79"/>
      <c r="I513" s="79" t="s">
        <v>560</v>
      </c>
      <c r="K513" s="136" t="s">
        <v>362</v>
      </c>
      <c r="L513" s="136" t="e">
        <f ca="1">SOMMEN.ALS('Budget JE'!E:E,'GL Specs'!F513,'Budget JE'!R:R)</f>
        <v>#NAME?</v>
      </c>
    </row>
    <row r="514" spans="1:12" s="134" customFormat="1" ht="15.75" customHeight="1">
      <c r="A514" s="69">
        <v>15</v>
      </c>
      <c r="B514" s="24">
        <v>17</v>
      </c>
      <c r="C514" s="79" t="s">
        <v>522</v>
      </c>
      <c r="D514" s="25"/>
      <c r="E514" s="79"/>
      <c r="F514" s="79">
        <v>7800</v>
      </c>
      <c r="G514" s="133"/>
      <c r="H514" s="79"/>
      <c r="I514" s="79" t="s">
        <v>560</v>
      </c>
      <c r="K514" s="136" t="s">
        <v>369</v>
      </c>
      <c r="L514" s="136" t="e">
        <f ca="1">SOMMEN.ALS('Budget JE'!E:E,'GL Specs'!F514,'Budget JE'!R:R)</f>
        <v>#NAME?</v>
      </c>
    </row>
    <row r="515" spans="1:12" s="134" customFormat="1" ht="15.75" customHeight="1">
      <c r="A515" s="69">
        <v>15</v>
      </c>
      <c r="B515" s="24">
        <v>17</v>
      </c>
      <c r="C515" s="79" t="s">
        <v>522</v>
      </c>
      <c r="D515" s="25"/>
      <c r="E515" s="79"/>
      <c r="F515" s="79">
        <v>7810</v>
      </c>
      <c r="G515" s="133"/>
      <c r="H515" s="79"/>
      <c r="I515" s="79" t="s">
        <v>560</v>
      </c>
      <c r="K515" s="136" t="s">
        <v>370</v>
      </c>
      <c r="L515" s="136" t="e">
        <f ca="1">SOMMEN.ALS('Budget JE'!E:E,'GL Specs'!F515,'Budget JE'!R:R)</f>
        <v>#NAME?</v>
      </c>
    </row>
    <row r="516" spans="1:12" s="134" customFormat="1" ht="15.75" customHeight="1">
      <c r="A516" s="69">
        <v>15</v>
      </c>
      <c r="B516" s="24">
        <v>17</v>
      </c>
      <c r="C516" s="79" t="s">
        <v>522</v>
      </c>
      <c r="D516" s="25"/>
      <c r="E516" s="79"/>
      <c r="F516" s="79">
        <v>7820</v>
      </c>
      <c r="G516" s="133"/>
      <c r="H516" s="79"/>
      <c r="I516" s="79" t="s">
        <v>560</v>
      </c>
      <c r="K516" s="136" t="s">
        <v>371</v>
      </c>
      <c r="L516" s="136" t="e">
        <f ca="1">SOMMEN.ALS('Budget JE'!E:E,'GL Specs'!F516,'Budget JE'!R:R)</f>
        <v>#NAME?</v>
      </c>
    </row>
    <row r="517" spans="1:12" s="134" customFormat="1" ht="15.75" customHeight="1">
      <c r="A517" s="69">
        <v>15</v>
      </c>
      <c r="B517" s="24">
        <v>17</v>
      </c>
      <c r="C517" s="79" t="s">
        <v>522</v>
      </c>
      <c r="D517" s="25"/>
      <c r="E517" s="79"/>
      <c r="F517" s="79">
        <v>7850</v>
      </c>
      <c r="G517" s="133"/>
      <c r="H517" s="79"/>
      <c r="I517" s="79" t="s">
        <v>560</v>
      </c>
      <c r="K517" s="136" t="s">
        <v>372</v>
      </c>
      <c r="L517" s="136" t="e">
        <f ca="1">SOMMEN.ALS('Budget JE'!E:E,'GL Specs'!F517,'Budget JE'!R:R)</f>
        <v>#NAME?</v>
      </c>
    </row>
    <row r="518" spans="1:12" s="134" customFormat="1" ht="15.75" customHeight="1">
      <c r="A518" s="69">
        <v>15</v>
      </c>
      <c r="B518" s="24">
        <v>17</v>
      </c>
      <c r="C518" s="79" t="s">
        <v>522</v>
      </c>
      <c r="D518" s="25"/>
      <c r="E518" s="79"/>
      <c r="F518" s="79">
        <v>8000</v>
      </c>
      <c r="G518" s="133"/>
      <c r="H518" s="79"/>
      <c r="I518" s="79" t="s">
        <v>560</v>
      </c>
      <c r="K518" s="136" t="s">
        <v>373</v>
      </c>
      <c r="L518" s="136" t="e">
        <f ca="1">SOMMEN.ALS('Budget JE'!E:E,'GL Specs'!F518,'Budget JE'!R:R)</f>
        <v>#NAME?</v>
      </c>
    </row>
    <row r="519" spans="1:12" s="134" customFormat="1" ht="15.75" customHeight="1">
      <c r="A519" s="69">
        <v>15</v>
      </c>
      <c r="B519" s="24">
        <v>17</v>
      </c>
      <c r="C519" s="79" t="s">
        <v>522</v>
      </c>
      <c r="D519" s="25"/>
      <c r="E519" s="79"/>
      <c r="F519" s="79">
        <v>8100</v>
      </c>
      <c r="G519" s="133"/>
      <c r="H519" s="79"/>
      <c r="I519" s="79" t="s">
        <v>560</v>
      </c>
      <c r="K519" s="136" t="s">
        <v>374</v>
      </c>
      <c r="L519" s="136" t="e">
        <f ca="1">SOMMEN.ALS('Budget JE'!E:E,'GL Specs'!F519,'Budget JE'!R:R)</f>
        <v>#NAME?</v>
      </c>
    </row>
    <row r="520" spans="1:12" s="134" customFormat="1" ht="15.75" customHeight="1">
      <c r="A520" s="69">
        <v>15</v>
      </c>
      <c r="B520" s="24">
        <v>17</v>
      </c>
      <c r="C520" s="79" t="s">
        <v>522</v>
      </c>
      <c r="D520" s="25"/>
      <c r="E520" s="79"/>
      <c r="F520" s="79">
        <v>8110</v>
      </c>
      <c r="G520" s="133"/>
      <c r="H520" s="79"/>
      <c r="I520" s="79" t="s">
        <v>560</v>
      </c>
      <c r="K520" s="136" t="s">
        <v>375</v>
      </c>
      <c r="L520" s="136" t="e">
        <f ca="1">SOMMEN.ALS('Budget JE'!E:E,'GL Specs'!F520,'Budget JE'!R:R)</f>
        <v>#NAME?</v>
      </c>
    </row>
    <row r="521" spans="1:12" s="134" customFormat="1" ht="15.75" customHeight="1">
      <c r="A521" s="69">
        <v>15</v>
      </c>
      <c r="B521" s="24">
        <v>17</v>
      </c>
      <c r="C521" s="79" t="s">
        <v>522</v>
      </c>
      <c r="D521" s="25"/>
      <c r="E521" s="79"/>
      <c r="F521" s="79">
        <v>8120</v>
      </c>
      <c r="G521" s="133"/>
      <c r="H521" s="79"/>
      <c r="I521" s="79" t="s">
        <v>560</v>
      </c>
      <c r="K521" s="136" t="s">
        <v>376</v>
      </c>
      <c r="L521" s="136" t="e">
        <f ca="1">SOMMEN.ALS('Budget JE'!E:E,'GL Specs'!F521,'Budget JE'!R:R)</f>
        <v>#NAME?</v>
      </c>
    </row>
    <row r="522" spans="1:12" s="134" customFormat="1" ht="15.75" customHeight="1">
      <c r="A522" s="69">
        <v>15</v>
      </c>
      <c r="B522" s="24">
        <v>17</v>
      </c>
      <c r="C522" s="79" t="s">
        <v>522</v>
      </c>
      <c r="D522" s="25"/>
      <c r="E522" s="79"/>
      <c r="F522" s="79">
        <v>8130</v>
      </c>
      <c r="G522" s="133"/>
      <c r="H522" s="79"/>
      <c r="I522" s="79" t="s">
        <v>560</v>
      </c>
      <c r="K522" s="136" t="s">
        <v>377</v>
      </c>
      <c r="L522" s="136" t="e">
        <f ca="1">SOMMEN.ALS('Budget JE'!E:E,'GL Specs'!F522,'Budget JE'!R:R)</f>
        <v>#NAME?</v>
      </c>
    </row>
    <row r="523" spans="1:12" s="134" customFormat="1" ht="15.75" customHeight="1">
      <c r="A523" s="69">
        <v>15</v>
      </c>
      <c r="B523" s="24">
        <v>17</v>
      </c>
      <c r="C523" s="79" t="s">
        <v>522</v>
      </c>
      <c r="D523" s="25"/>
      <c r="E523" s="79"/>
      <c r="F523" s="79">
        <v>8140</v>
      </c>
      <c r="G523" s="133"/>
      <c r="H523" s="79"/>
      <c r="I523" s="79" t="s">
        <v>560</v>
      </c>
      <c r="K523" s="136" t="s">
        <v>378</v>
      </c>
      <c r="L523" s="136" t="e">
        <f ca="1">SOMMEN.ALS('Budget JE'!E:E,'GL Specs'!F523,'Budget JE'!R:R)</f>
        <v>#NAME?</v>
      </c>
    </row>
    <row r="524" spans="1:12" s="134" customFormat="1" ht="15.75" customHeight="1">
      <c r="A524" s="69">
        <v>15</v>
      </c>
      <c r="B524" s="24">
        <v>17</v>
      </c>
      <c r="C524" s="79" t="s">
        <v>522</v>
      </c>
      <c r="D524" s="25"/>
      <c r="E524" s="79"/>
      <c r="F524" s="79">
        <v>8200</v>
      </c>
      <c r="G524" s="133"/>
      <c r="H524" s="79"/>
      <c r="I524" s="79" t="s">
        <v>560</v>
      </c>
      <c r="K524" s="136" t="s">
        <v>379</v>
      </c>
      <c r="L524" s="136" t="e">
        <f ca="1">SOMMEN.ALS('Budget JE'!E:E,'GL Specs'!F524,'Budget JE'!R:R)</f>
        <v>#NAME?</v>
      </c>
    </row>
    <row r="525" spans="1:12" s="134" customFormat="1" ht="15.75" customHeight="1">
      <c r="A525" s="69">
        <v>15</v>
      </c>
      <c r="B525" s="24">
        <v>17</v>
      </c>
      <c r="C525" s="79" t="s">
        <v>522</v>
      </c>
      <c r="D525" s="25"/>
      <c r="E525" s="79"/>
      <c r="F525" s="79">
        <v>8210</v>
      </c>
      <c r="G525" s="133"/>
      <c r="H525" s="79"/>
      <c r="I525" s="79" t="s">
        <v>560</v>
      </c>
      <c r="K525" s="136" t="s">
        <v>380</v>
      </c>
      <c r="L525" s="136" t="e">
        <f ca="1">SOMMEN.ALS('Budget JE'!E:E,'GL Specs'!F525,'Budget JE'!R:R)</f>
        <v>#NAME?</v>
      </c>
    </row>
    <row r="526" spans="1:12" s="134" customFormat="1" ht="15.75" customHeight="1">
      <c r="A526" s="69">
        <v>15</v>
      </c>
      <c r="B526" s="24">
        <v>17</v>
      </c>
      <c r="C526" s="79" t="s">
        <v>522</v>
      </c>
      <c r="D526" s="25"/>
      <c r="E526" s="79"/>
      <c r="F526" s="79">
        <v>8300</v>
      </c>
      <c r="G526" s="133"/>
      <c r="H526" s="79"/>
      <c r="I526" s="79" t="s">
        <v>560</v>
      </c>
      <c r="K526" s="136" t="s">
        <v>561</v>
      </c>
      <c r="L526" s="136" t="e">
        <f ca="1">SOMMEN.ALS('Budget JE'!E:E,'GL Specs'!F526,'Budget JE'!R:R)</f>
        <v>#NAME?</v>
      </c>
    </row>
    <row r="527" spans="1:12" s="134" customFormat="1" ht="15.75" customHeight="1">
      <c r="A527" s="69">
        <v>15</v>
      </c>
      <c r="B527" s="24">
        <v>17</v>
      </c>
      <c r="C527" s="79" t="s">
        <v>522</v>
      </c>
      <c r="D527" s="25"/>
      <c r="E527" s="79"/>
      <c r="F527" s="79">
        <v>8400</v>
      </c>
      <c r="G527" s="133"/>
      <c r="H527" s="79"/>
      <c r="I527" s="79" t="s">
        <v>560</v>
      </c>
      <c r="K527" s="136" t="s">
        <v>403</v>
      </c>
      <c r="L527" s="136" t="e">
        <f ca="1">SOMMEN.ALS('Budget JE'!E:E,'GL Specs'!F527,'Budget JE'!R:R)</f>
        <v>#NAME?</v>
      </c>
    </row>
    <row r="528" spans="1:12" s="134" customFormat="1" ht="15.75" customHeight="1">
      <c r="A528" s="69">
        <v>15</v>
      </c>
      <c r="B528" s="24">
        <v>17</v>
      </c>
      <c r="C528" s="79" t="s">
        <v>522</v>
      </c>
      <c r="D528" s="25"/>
      <c r="E528" s="79"/>
      <c r="F528" s="79">
        <v>8420</v>
      </c>
      <c r="G528" s="133"/>
      <c r="H528" s="79"/>
      <c r="I528" s="79" t="s">
        <v>560</v>
      </c>
      <c r="K528" s="136" t="s">
        <v>381</v>
      </c>
      <c r="L528" s="136" t="e">
        <f ca="1">SOMMEN.ALS('Budget JE'!E:E,'GL Specs'!F528,'Budget JE'!R:R)</f>
        <v>#NAME?</v>
      </c>
    </row>
    <row r="529" spans="1:12" s="134" customFormat="1" ht="15.75" customHeight="1">
      <c r="A529" s="69">
        <v>15</v>
      </c>
      <c r="B529" s="24">
        <v>17</v>
      </c>
      <c r="C529" s="79" t="s">
        <v>522</v>
      </c>
      <c r="D529" s="25"/>
      <c r="E529" s="79"/>
      <c r="F529" s="79">
        <v>8500</v>
      </c>
      <c r="G529" s="133"/>
      <c r="H529" s="79"/>
      <c r="I529" s="79" t="s">
        <v>560</v>
      </c>
      <c r="K529" s="136" t="s">
        <v>382</v>
      </c>
      <c r="L529" s="136" t="e">
        <f ca="1">SOMMEN.ALS('Budget JE'!E:E,'GL Specs'!F529,'Budget JE'!R:R)</f>
        <v>#NAME?</v>
      </c>
    </row>
    <row r="530" spans="1:12" s="134" customFormat="1" ht="15.75" customHeight="1">
      <c r="A530" s="69">
        <v>15</v>
      </c>
      <c r="B530" s="24">
        <v>17</v>
      </c>
      <c r="C530" s="79" t="s">
        <v>522</v>
      </c>
      <c r="D530" s="25"/>
      <c r="E530" s="79"/>
      <c r="F530" s="79">
        <v>8530</v>
      </c>
      <c r="G530" s="133"/>
      <c r="H530" s="79"/>
      <c r="I530" s="79" t="s">
        <v>560</v>
      </c>
      <c r="K530" s="136" t="s">
        <v>383</v>
      </c>
      <c r="L530" s="136" t="e">
        <f ca="1">SOMMEN.ALS('Budget JE'!E:E,'GL Specs'!F530,'Budget JE'!R:R)</f>
        <v>#NAME?</v>
      </c>
    </row>
    <row r="531" spans="1:12" s="134" customFormat="1" ht="15.75" customHeight="1">
      <c r="A531" s="69">
        <v>15</v>
      </c>
      <c r="B531" s="24">
        <v>17</v>
      </c>
      <c r="C531" s="79" t="s">
        <v>522</v>
      </c>
      <c r="D531" s="25"/>
      <c r="E531" s="79"/>
      <c r="F531" s="79">
        <v>8540</v>
      </c>
      <c r="G531" s="133"/>
      <c r="H531" s="79"/>
      <c r="I531" s="79" t="s">
        <v>560</v>
      </c>
      <c r="K531" s="136" t="s">
        <v>384</v>
      </c>
      <c r="L531" s="136" t="e">
        <f ca="1">SOMMEN.ALS('Budget JE'!E:E,'GL Specs'!F531,'Budget JE'!R:R)</f>
        <v>#NAME?</v>
      </c>
    </row>
    <row r="532" spans="1:12" s="134" customFormat="1" ht="15.75" customHeight="1">
      <c r="A532" s="69">
        <v>15</v>
      </c>
      <c r="B532" s="24">
        <v>17</v>
      </c>
      <c r="C532" s="79" t="s">
        <v>522</v>
      </c>
      <c r="D532" s="25"/>
      <c r="E532" s="79"/>
      <c r="F532" s="79">
        <v>8550</v>
      </c>
      <c r="G532" s="133"/>
      <c r="H532" s="79"/>
      <c r="I532" s="79" t="s">
        <v>560</v>
      </c>
      <c r="K532" s="136" t="s">
        <v>385</v>
      </c>
      <c r="L532" s="136" t="e">
        <f ca="1">SOMMEN.ALS('Budget JE'!E:E,'GL Specs'!F532,'Budget JE'!R:R)</f>
        <v>#NAME?</v>
      </c>
    </row>
    <row r="533" spans="1:12" s="134" customFormat="1" ht="15.75" customHeight="1">
      <c r="A533" s="69">
        <v>15</v>
      </c>
      <c r="B533" s="24">
        <v>17</v>
      </c>
      <c r="C533" s="79" t="s">
        <v>522</v>
      </c>
      <c r="D533" s="25"/>
      <c r="E533" s="79"/>
      <c r="F533" s="79">
        <v>8560</v>
      </c>
      <c r="G533" s="133"/>
      <c r="H533" s="79"/>
      <c r="I533" s="79" t="s">
        <v>560</v>
      </c>
      <c r="K533" s="136" t="s">
        <v>386</v>
      </c>
      <c r="L533" s="136" t="e">
        <f ca="1">SOMMEN.ALS('Budget JE'!E:E,'GL Specs'!F533,'Budget JE'!R:R)</f>
        <v>#NAME?</v>
      </c>
    </row>
    <row r="534" spans="1:12" s="134" customFormat="1" ht="15.75" customHeight="1">
      <c r="A534" s="69">
        <v>15</v>
      </c>
      <c r="B534" s="24">
        <v>17</v>
      </c>
      <c r="C534" s="79" t="s">
        <v>522</v>
      </c>
      <c r="D534" s="25"/>
      <c r="E534" s="79"/>
      <c r="F534" s="79">
        <v>8570</v>
      </c>
      <c r="G534" s="133"/>
      <c r="H534" s="79"/>
      <c r="I534" s="79" t="s">
        <v>560</v>
      </c>
      <c r="K534" s="136" t="s">
        <v>387</v>
      </c>
      <c r="L534" s="136" t="e">
        <f ca="1">SOMMEN.ALS('Budget JE'!E:E,'GL Specs'!F534,'Budget JE'!R:R)</f>
        <v>#NAME?</v>
      </c>
    </row>
    <row r="535" spans="1:12" s="134" customFormat="1" ht="15.75" customHeight="1">
      <c r="A535" s="69">
        <v>15</v>
      </c>
      <c r="B535" s="24">
        <v>17</v>
      </c>
      <c r="C535" s="79" t="s">
        <v>522</v>
      </c>
      <c r="D535" s="25"/>
      <c r="E535" s="79"/>
      <c r="F535" s="79">
        <v>8580</v>
      </c>
      <c r="G535" s="133"/>
      <c r="H535" s="79"/>
      <c r="I535" s="79" t="s">
        <v>560</v>
      </c>
      <c r="K535" s="136" t="s">
        <v>388</v>
      </c>
      <c r="L535" s="136" t="e">
        <f ca="1">SOMMEN.ALS('Budget JE'!E:E,'GL Specs'!F535,'Budget JE'!R:R)</f>
        <v>#NAME?</v>
      </c>
    </row>
    <row r="536" spans="1:12" s="134" customFormat="1" ht="15.75" customHeight="1">
      <c r="A536" s="69">
        <v>15</v>
      </c>
      <c r="B536" s="24">
        <v>17</v>
      </c>
      <c r="C536" s="79" t="s">
        <v>522</v>
      </c>
      <c r="D536" s="25"/>
      <c r="E536" s="79"/>
      <c r="F536" s="79">
        <v>8600</v>
      </c>
      <c r="G536" s="133"/>
      <c r="H536" s="79"/>
      <c r="I536" s="79" t="s">
        <v>560</v>
      </c>
      <c r="K536" s="136" t="s">
        <v>397</v>
      </c>
      <c r="L536" s="136" t="e">
        <f ca="1">SOMMEN.ALS('Budget JE'!E:E,'GL Specs'!F536,'Budget JE'!R:R)</f>
        <v>#NAME?</v>
      </c>
    </row>
    <row r="537" spans="1:12" s="134" customFormat="1" ht="15.75" customHeight="1">
      <c r="A537" s="69">
        <v>15</v>
      </c>
      <c r="B537" s="24">
        <v>17</v>
      </c>
      <c r="C537" s="79" t="s">
        <v>522</v>
      </c>
      <c r="D537" s="25"/>
      <c r="E537" s="79"/>
      <c r="F537" s="79">
        <v>8605</v>
      </c>
      <c r="G537" s="133"/>
      <c r="H537" s="79"/>
      <c r="I537" s="79" t="s">
        <v>560</v>
      </c>
      <c r="K537" s="136" t="s">
        <v>395</v>
      </c>
      <c r="L537" s="136" t="e">
        <f ca="1">SOMMEN.ALS('Budget JE'!E:E,'GL Specs'!F537,'Budget JE'!R:R)</f>
        <v>#NAME?</v>
      </c>
    </row>
    <row r="538" spans="1:12" s="134" customFormat="1" ht="15.75" customHeight="1">
      <c r="A538" s="69">
        <v>15</v>
      </c>
      <c r="B538" s="24">
        <v>17</v>
      </c>
      <c r="C538" s="79" t="s">
        <v>522</v>
      </c>
      <c r="D538" s="25"/>
      <c r="E538" s="79"/>
      <c r="F538" s="79">
        <v>8610</v>
      </c>
      <c r="G538" s="133"/>
      <c r="H538" s="79"/>
      <c r="I538" s="79" t="s">
        <v>560</v>
      </c>
      <c r="K538" s="136" t="s">
        <v>396</v>
      </c>
      <c r="L538" s="136" t="e">
        <f ca="1">SOMMEN.ALS('Budget JE'!E:E,'GL Specs'!F538,'Budget JE'!R:R)</f>
        <v>#NAME?</v>
      </c>
    </row>
    <row r="539" spans="1:12" s="134" customFormat="1" ht="15.75" customHeight="1">
      <c r="A539" s="69">
        <v>15</v>
      </c>
      <c r="B539" s="24">
        <v>17</v>
      </c>
      <c r="C539" s="79" t="s">
        <v>522</v>
      </c>
      <c r="D539" s="25"/>
      <c r="E539" s="79"/>
      <c r="F539" s="79">
        <v>8700</v>
      </c>
      <c r="G539" s="133"/>
      <c r="H539" s="79"/>
      <c r="I539" s="79" t="s">
        <v>560</v>
      </c>
      <c r="K539" s="136" t="s">
        <v>389</v>
      </c>
      <c r="L539" s="136" t="e">
        <f ca="1">SOMMEN.ALS('Budget JE'!E:E,'GL Specs'!F539,'Budget JE'!R:R)</f>
        <v>#NAME?</v>
      </c>
    </row>
    <row r="540" spans="1:12" s="134" customFormat="1" ht="15.75" customHeight="1">
      <c r="A540" s="69">
        <v>15</v>
      </c>
      <c r="B540" s="24">
        <v>17</v>
      </c>
      <c r="C540" s="79" t="s">
        <v>522</v>
      </c>
      <c r="D540" s="25"/>
      <c r="E540" s="79"/>
      <c r="F540" s="79">
        <v>8701</v>
      </c>
      <c r="G540" s="133"/>
      <c r="H540" s="79"/>
      <c r="I540" s="79" t="s">
        <v>560</v>
      </c>
      <c r="K540" s="136" t="s">
        <v>390</v>
      </c>
      <c r="L540" s="136" t="e">
        <f ca="1">SOMMEN.ALS('Budget JE'!E:E,'GL Specs'!F540,'Budget JE'!R:R)</f>
        <v>#NAME?</v>
      </c>
    </row>
    <row r="541" spans="1:12" s="134" customFormat="1" ht="15.75" customHeight="1">
      <c r="A541" s="69">
        <v>15</v>
      </c>
      <c r="B541" s="24">
        <v>17</v>
      </c>
      <c r="C541" s="79" t="s">
        <v>522</v>
      </c>
      <c r="D541" s="25"/>
      <c r="E541" s="79"/>
      <c r="F541" s="79">
        <v>8710</v>
      </c>
      <c r="G541" s="133">
        <v>90</v>
      </c>
      <c r="H541" s="79"/>
      <c r="I541" s="79" t="s">
        <v>560</v>
      </c>
      <c r="K541" s="136" t="s">
        <v>466</v>
      </c>
      <c r="L541" s="136" t="e">
        <f ca="1">SOMMEN.ALS('Budget JE'!E:E,'GL Specs'!F541,'Budget JE'!R:R)</f>
        <v>#NAME?</v>
      </c>
    </row>
  </sheetData>
  <mergeCells count="11">
    <mergeCell ref="A213:F213"/>
    <mergeCell ref="K409:L409"/>
    <mergeCell ref="K231:L231"/>
    <mergeCell ref="A409:I409"/>
    <mergeCell ref="K232:L232"/>
    <mergeCell ref="A248:I248"/>
    <mergeCell ref="A231:I231"/>
    <mergeCell ref="K248:L248"/>
    <mergeCell ref="K249:L249"/>
    <mergeCell ref="A275:I275"/>
    <mergeCell ref="K275:L275"/>
  </mergeCells>
  <conditionalFormatting sqref="D251:E270 I251:I270">
    <cfRule type="containsBlanks" dxfId="2" priority="3" stopIfTrue="1">
      <formula>LEN(TRIM(D251))=0</formula>
    </cfRule>
  </conditionalFormatting>
  <conditionalFormatting sqref="D412:E541">
    <cfRule type="containsBlanks" dxfId="1" priority="2" stopIfTrue="1">
      <formula>LEN(TRIM(D412))=0</formula>
    </cfRule>
  </conditionalFormatting>
  <conditionalFormatting sqref="G412:G541">
    <cfRule type="containsBlanks" dxfId="0" priority="1" stopIfTrue="1">
      <formula>LEN(TRIM(G412))=0</formula>
    </cfRule>
  </conditionalFormatting>
  <pageMargins left="0.7" right="0.7" top="0.75" bottom="0.75" header="0.3" footer="0.3"/>
  <pageSetup orientation="portrait" verticalDpi="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SCEG budget template</vt:lpstr>
      <vt:lpstr>Dimensions</vt:lpstr>
      <vt:lpstr>Speedkeys</vt:lpstr>
      <vt:lpstr>LIN Translation</vt:lpstr>
      <vt:lpstr>Dimension Attributes</vt:lpstr>
      <vt:lpstr>Budget JE</vt:lpstr>
      <vt:lpstr>GL Specs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Mercy Corps</dc:creator>
  <cp:lastModifiedBy>Charles Baranowki</cp:lastModifiedBy>
  <dcterms:created xsi:type="dcterms:W3CDTF">2003-10-27T04:56:22Z</dcterms:created>
  <dcterms:modified xsi:type="dcterms:W3CDTF">2026-02-12T17:56:05Z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1033</vt:lpwstr>
  </property>
  <property fmtid="{D5CDD505-2E9C-101B-9397-08002B2CF9AE}" pid="3" name="ContentTypeId">
    <vt:lpwstr>0x010100C60C15EF8D0AD940980C8C097F99F678</vt:lpwstr>
  </property>
  <property fmtid="{D5CDD505-2E9C-101B-9397-08002B2CF9AE}" pid="4" name="MediaServiceImageTags">
    <vt:lpwstr/>
  </property>
  <property fmtid="{D5CDD505-2E9C-101B-9397-08002B2CF9AE}" pid="5" name="TaxCatchAll">
    <vt:lpwstr/>
  </property>
  <property fmtid="{D5CDD505-2E9C-101B-9397-08002B2CF9AE}" pid="6" name="j2a9a8ad80ca4714ac6766a86436a866">
    <vt:lpwstr/>
  </property>
  <property fmtid="{D5CDD505-2E9C-101B-9397-08002B2CF9AE}" pid="7" name="Output">
    <vt:lpwstr/>
  </property>
</Properties>
</file>