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zdaka\Downloads\"/>
    </mc:Choice>
  </mc:AlternateContent>
  <xr:revisionPtr revIDLastSave="0" documentId="8_{4AF38704-9E12-4216-B203-575E154DBA8E}" xr6:coauthVersionLast="47" xr6:coauthVersionMax="47" xr10:uidLastSave="{00000000-0000-0000-0000-000000000000}"/>
  <bookViews>
    <workbookView xWindow="-120" yWindow="-120" windowWidth="29040" windowHeight="15720" xr2:uid="{00000000-000D-0000-FFFF-FFFF00000000}"/>
  </bookViews>
  <sheets>
    <sheet name="HAY SHADE" sheetId="1" r:id="rId1"/>
  </sheets>
  <definedNames>
    <definedName name="_xlnm.Print_Area" localSheetId="0">'HAY SHADE'!$A$1:$F$625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1" i="1" l="1"/>
  <c r="F603" i="1" l="1"/>
  <c r="F574" i="1"/>
  <c r="F580" i="1" s="1"/>
  <c r="F569" i="1"/>
  <c r="F579" i="1" s="1"/>
  <c r="F558" i="1" l="1"/>
  <c r="F577" i="1" s="1"/>
  <c r="F565" i="1"/>
  <c r="F578" i="1" s="1"/>
  <c r="F581" i="1" s="1"/>
  <c r="F582" i="1" s="1"/>
  <c r="F601" i="1" s="1"/>
  <c r="F548" i="1" l="1"/>
  <c r="F599" i="1" s="1"/>
  <c r="P1040" i="1" l="1"/>
  <c r="P1077" i="1" s="1"/>
  <c r="P972" i="1"/>
  <c r="P970" i="1"/>
  <c r="P925" i="1"/>
  <c r="P923" i="1"/>
  <c r="P921" i="1"/>
  <c r="P919" i="1"/>
  <c r="P917" i="1"/>
  <c r="N915" i="1"/>
  <c r="P915" i="1" s="1"/>
  <c r="P928" i="1" s="1"/>
  <c r="P981" i="1" s="1"/>
  <c r="P864" i="1"/>
  <c r="P862" i="1"/>
  <c r="P860" i="1"/>
  <c r="P814" i="1"/>
  <c r="N808" i="1"/>
  <c r="N812" i="1" s="1"/>
  <c r="P812" i="1" s="1"/>
  <c r="N757" i="1"/>
  <c r="P757" i="1" s="1"/>
  <c r="P750" i="1"/>
  <c r="N700" i="1"/>
  <c r="P700" i="1" s="1"/>
  <c r="P694" i="1"/>
  <c r="P631" i="1"/>
  <c r="P650" i="1" s="1"/>
  <c r="P976" i="1" s="1"/>
  <c r="P611" i="1"/>
  <c r="P609" i="1"/>
  <c r="P607" i="1"/>
  <c r="P605" i="1"/>
  <c r="P601" i="1"/>
  <c r="P593" i="1"/>
  <c r="P589" i="1"/>
  <c r="P533" i="1"/>
  <c r="F533" i="1"/>
  <c r="F597" i="1" s="1"/>
  <c r="P519" i="1"/>
  <c r="P515" i="1"/>
  <c r="P513" i="1"/>
  <c r="D493" i="1"/>
  <c r="P488" i="1"/>
  <c r="P484" i="1"/>
  <c r="D440" i="1"/>
  <c r="P385" i="1"/>
  <c r="P380" i="1"/>
  <c r="P378" i="1"/>
  <c r="P376" i="1"/>
  <c r="P372" i="1"/>
  <c r="P370" i="1"/>
  <c r="P368" i="1"/>
  <c r="P366" i="1"/>
  <c r="P364" i="1"/>
  <c r="P362" i="1"/>
  <c r="D360" i="1"/>
  <c r="X290" i="1"/>
  <c r="W290" i="1"/>
  <c r="W289" i="1"/>
  <c r="W288" i="1"/>
  <c r="X289" i="1" s="1"/>
  <c r="P288" i="1"/>
  <c r="P286" i="1"/>
  <c r="P284" i="1"/>
  <c r="P277" i="1"/>
  <c r="P271" i="1"/>
  <c r="X225" i="1"/>
  <c r="W225" i="1"/>
  <c r="W224" i="1"/>
  <c r="W223" i="1"/>
  <c r="X224" i="1" s="1"/>
  <c r="P223" i="1"/>
  <c r="P221" i="1"/>
  <c r="P187" i="1"/>
  <c r="P185" i="1"/>
  <c r="P183" i="1"/>
  <c r="D183" i="1"/>
  <c r="P173" i="1"/>
  <c r="P171" i="1"/>
  <c r="D167" i="1"/>
  <c r="N163" i="1"/>
  <c r="P163" i="1" s="1"/>
  <c r="P161" i="1"/>
  <c r="P129" i="1"/>
  <c r="N121" i="1"/>
  <c r="N125" i="1" s="1"/>
  <c r="P119" i="1"/>
  <c r="N117" i="1"/>
  <c r="P117" i="1" s="1"/>
  <c r="P115" i="1"/>
  <c r="P73" i="1"/>
  <c r="N71" i="1"/>
  <c r="P71" i="1" s="1"/>
  <c r="P69" i="1"/>
  <c r="P65" i="1"/>
  <c r="P61" i="1"/>
  <c r="P55" i="1"/>
  <c r="P53" i="1"/>
  <c r="P35" i="1"/>
  <c r="P33" i="1"/>
  <c r="P29" i="1"/>
  <c r="P25" i="1"/>
  <c r="P23" i="1"/>
  <c r="P21" i="1"/>
  <c r="P19" i="1"/>
  <c r="P17" i="1"/>
  <c r="P15" i="1"/>
  <c r="P13" i="1"/>
  <c r="D13" i="1"/>
  <c r="P11" i="1"/>
  <c r="Y224" i="1" l="1"/>
  <c r="P292" i="1"/>
  <c r="P76" i="1"/>
  <c r="P90" i="1" s="1"/>
  <c r="D171" i="1"/>
  <c r="F230" i="1"/>
  <c r="F514" i="1" s="1"/>
  <c r="P762" i="1"/>
  <c r="P978" i="1" s="1"/>
  <c r="P227" i="1"/>
  <c r="P969" i="1" s="1"/>
  <c r="Y290" i="1"/>
  <c r="F473" i="1"/>
  <c r="F520" i="1" s="1"/>
  <c r="F363" i="1"/>
  <c r="F370" i="1" s="1"/>
  <c r="F348" i="1"/>
  <c r="F368" i="1" s="1"/>
  <c r="D126" i="1"/>
  <c r="F46" i="1"/>
  <c r="F90" i="1" s="1"/>
  <c r="P39" i="1"/>
  <c r="P88" i="1" s="1"/>
  <c r="P121" i="1"/>
  <c r="N167" i="1"/>
  <c r="F419" i="1"/>
  <c r="F518" i="1" s="1"/>
  <c r="F499" i="1"/>
  <c r="F521" i="1" s="1"/>
  <c r="P871" i="1"/>
  <c r="P980" i="1" s="1"/>
  <c r="F264" i="1"/>
  <c r="F515" i="1" s="1"/>
  <c r="F446" i="1"/>
  <c r="F519" i="1" s="1"/>
  <c r="P975" i="1"/>
  <c r="F81" i="1"/>
  <c r="F92" i="1" s="1"/>
  <c r="Y225" i="1"/>
  <c r="F303" i="1"/>
  <c r="F516" i="1" s="1"/>
  <c r="P973" i="1"/>
  <c r="P621" i="1"/>
  <c r="P633" i="1" s="1"/>
  <c r="N127" i="1"/>
  <c r="P127" i="1" s="1"/>
  <c r="P125" i="1"/>
  <c r="P703" i="1"/>
  <c r="P977" i="1" s="1"/>
  <c r="Y289" i="1"/>
  <c r="P808" i="1"/>
  <c r="P832" i="1" s="1"/>
  <c r="P979" i="1" s="1"/>
  <c r="P279" i="1"/>
  <c r="P317" i="1" s="1"/>
  <c r="P971" i="1" s="1"/>
  <c r="F203" i="1" l="1"/>
  <c r="F512" i="1" s="1"/>
  <c r="P99" i="1"/>
  <c r="P965" i="1" s="1"/>
  <c r="P134" i="1"/>
  <c r="P966" i="1" s="1"/>
  <c r="F381" i="1"/>
  <c r="F517" i="1" s="1"/>
  <c r="F101" i="1"/>
  <c r="F510" i="1" s="1"/>
  <c r="P167" i="1"/>
  <c r="N175" i="1"/>
  <c r="D128" i="1"/>
  <c r="F135" i="1" l="1"/>
  <c r="F511" i="1" s="1"/>
  <c r="F522" i="1" s="1"/>
  <c r="F595" i="1" s="1"/>
  <c r="F604" i="1" s="1"/>
  <c r="P175" i="1"/>
  <c r="N177" i="1"/>
  <c r="F606" i="1" l="1"/>
  <c r="F608" i="1" s="1"/>
  <c r="P177" i="1"/>
  <c r="N179" i="1"/>
  <c r="P179" i="1" s="1"/>
  <c r="P199" i="1" l="1"/>
  <c r="P967" i="1" s="1"/>
  <c r="P982" i="1" s="1"/>
  <c r="P1075" i="1" s="1"/>
  <c r="P1080" i="1" s="1"/>
  <c r="P1084" i="1" l="1"/>
  <c r="P1082" i="1"/>
</calcChain>
</file>

<file path=xl/sharedStrings.xml><?xml version="1.0" encoding="utf-8"?>
<sst xmlns="http://schemas.openxmlformats.org/spreadsheetml/2006/main" count="1084" uniqueCount="418">
  <si>
    <t>PROPOSED CONSTRCUTION OF ADMINISTRATION OFFICE</t>
  </si>
  <si>
    <t>ITEM</t>
  </si>
  <si>
    <t>DESCRIPTION</t>
  </si>
  <si>
    <t>UNIT</t>
  </si>
  <si>
    <t>QTY</t>
  </si>
  <si>
    <t>RATE</t>
  </si>
  <si>
    <t>AMOUNT</t>
  </si>
  <si>
    <t>SECTION  NO.  1</t>
  </si>
  <si>
    <t>ELEMENT  NO.  1</t>
  </si>
  <si>
    <t>FOUNDATIONS</t>
  </si>
  <si>
    <t>ALL PROVISIONAL</t>
  </si>
  <si>
    <t xml:space="preserve"> </t>
  </si>
  <si>
    <t>A.</t>
  </si>
  <si>
    <t>Clear site of bushes, small trees etc. and strip off vegetable top soil average 150 mm and cart way.</t>
  </si>
  <si>
    <t>S.M.</t>
  </si>
  <si>
    <t>B.</t>
  </si>
  <si>
    <t>Excavate to reduce levels average 150mm deep.</t>
  </si>
  <si>
    <t>C.</t>
  </si>
  <si>
    <t>Excavate foundations trench not exceeding 1.5M deep average 1.0 M from reduced level.</t>
  </si>
  <si>
    <t>C.M.</t>
  </si>
  <si>
    <t>D.</t>
  </si>
  <si>
    <t>Excavate pits for column basese not exceeding 1.50m deep from reduced level</t>
  </si>
  <si>
    <t>Extra over excavation for excavation in rock.</t>
  </si>
  <si>
    <t>E.</t>
  </si>
  <si>
    <t>Return fill in and ram excavated materials best of excavated materials to approval.</t>
  </si>
  <si>
    <t>F.</t>
  </si>
  <si>
    <t>Return fill in and ram excavated materials best of excavated materials to approval</t>
  </si>
  <si>
    <t>Cart away from site excavated materials and dispose off as per Local Authorities's requirements.</t>
  </si>
  <si>
    <t>G.</t>
  </si>
  <si>
    <t>Cart away from site excavated materials and dispose off as per Local Authorities's requirements</t>
  </si>
  <si>
    <t>Allow for keeping excavations free from water.</t>
  </si>
  <si>
    <t>H.</t>
  </si>
  <si>
    <t xml:space="preserve">Allow for all necessary planking and strutting. </t>
  </si>
  <si>
    <t>I.</t>
  </si>
  <si>
    <r>
      <t xml:space="preserve">Mass Concrete 1:3:6 </t>
    </r>
    <r>
      <rPr>
        <b/>
        <i/>
        <u/>
        <sz val="11"/>
        <rFont val="Sitka Text"/>
      </rPr>
      <t>(Class 15) (40 mm Aggregate)</t>
    </r>
  </si>
  <si>
    <t>Mass Concrete 1:3:6 (Class 15) (40 mm Aggregate)</t>
  </si>
  <si>
    <t>50mm Thick blinding under footings.</t>
  </si>
  <si>
    <t>J.</t>
  </si>
  <si>
    <t>Reinforced Concrete Class 20/20</t>
  </si>
  <si>
    <t>K.</t>
  </si>
  <si>
    <t>50mm under bases</t>
  </si>
  <si>
    <t>Foundations.</t>
  </si>
  <si>
    <t>Ground beam</t>
  </si>
  <si>
    <t>L.</t>
  </si>
  <si>
    <t>M.</t>
  </si>
  <si>
    <t>To collection</t>
  </si>
  <si>
    <t>Kshs.</t>
  </si>
  <si>
    <t>N.</t>
  </si>
  <si>
    <t>Stud columns</t>
  </si>
  <si>
    <t>O.</t>
  </si>
  <si>
    <t>Column bases</t>
  </si>
  <si>
    <t>3/1/1</t>
  </si>
  <si>
    <t>Sawn formwork to:-</t>
  </si>
  <si>
    <t>Vertical sides of ground beam.</t>
  </si>
  <si>
    <t>Ditto strip foundations.</t>
  </si>
  <si>
    <t>Walling</t>
  </si>
  <si>
    <t>Stud columns sides</t>
  </si>
  <si>
    <r>
      <t xml:space="preserve">Quarry dressed stone walling bedded and jointed in cement sand mortar </t>
    </r>
    <r>
      <rPr>
        <b/>
        <i/>
        <u/>
        <sz val="10"/>
        <rFont val="Sitka Text"/>
      </rPr>
      <t xml:space="preserve">(mix 1:4) </t>
    </r>
    <r>
      <rPr>
        <b/>
        <u/>
        <sz val="10"/>
        <rFont val="Sitka Text"/>
      </rPr>
      <t>and reinforced with hoop iron every alternate course</t>
    </r>
  </si>
  <si>
    <t>Sides of column bases</t>
  </si>
  <si>
    <t>200 mm Thick wall.</t>
  </si>
  <si>
    <t>Bituminous damp proof course under:-</t>
  </si>
  <si>
    <t>200 mm Ditto.</t>
  </si>
  <si>
    <t>L.M.</t>
  </si>
  <si>
    <t>Plinth Finish</t>
  </si>
  <si>
    <r>
      <t>12 mm Thick cement and sand</t>
    </r>
    <r>
      <rPr>
        <i/>
        <sz val="10"/>
        <rFont val="Sitka Text"/>
      </rPr>
      <t xml:space="preserve"> (1:4)</t>
    </r>
    <r>
      <rPr>
        <sz val="10"/>
        <rFont val="Sitka Text"/>
      </rPr>
      <t xml:space="preserve"> plinth rendering with wood float finish.</t>
    </r>
  </si>
  <si>
    <t>Two coats black bituminous paint to plinth rendering.</t>
  </si>
  <si>
    <t>60mm thick paving slabs</t>
  </si>
  <si>
    <t>3/1/2</t>
  </si>
  <si>
    <t>COLLECTION</t>
  </si>
  <si>
    <t>From  page                 :                 3/1/1</t>
  </si>
  <si>
    <t xml:space="preserve">                                   :                 3/1/2</t>
  </si>
  <si>
    <t>SECTION  NO.  3</t>
  </si>
  <si>
    <t>TOTAL  CARRIED  TO  SUMMARY  OF</t>
  </si>
  <si>
    <t>KSHS.</t>
  </si>
  <si>
    <t>3/1/3</t>
  </si>
  <si>
    <t>ELEMENT  NO.  2</t>
  </si>
  <si>
    <t>FLOOR  BEDS</t>
  </si>
  <si>
    <t>Hardcore bed 300 mm thick.</t>
  </si>
  <si>
    <t>50 mm Murram blinding to hardcore.</t>
  </si>
  <si>
    <t xml:space="preserve">"Gladiator or Termidor" or other approved insecticide treatment. </t>
  </si>
  <si>
    <t>One layer 500 gauge polythene sheeting.</t>
  </si>
  <si>
    <t>Concrete Class 20 as described in:-</t>
  </si>
  <si>
    <t>150 mm Thick floor bed.</t>
  </si>
  <si>
    <t>B.R.C. type A142 with minimum 300 mm side and end laps</t>
  </si>
  <si>
    <t>Formwork to edge of bed 75 - 150 mm high</t>
  </si>
  <si>
    <t>3/2/1</t>
  </si>
  <si>
    <t>ELEMENT  NO.  3</t>
  </si>
  <si>
    <t>STEPS &amp; RAMPS</t>
  </si>
  <si>
    <t>300 mm Bed of hardcore.</t>
  </si>
  <si>
    <t>50 mm Murram blinding to ditto.</t>
  </si>
  <si>
    <r>
      <t xml:space="preserve">Concrete 1:3:6 </t>
    </r>
    <r>
      <rPr>
        <b/>
        <i/>
        <u/>
        <sz val="11"/>
        <rFont val="Sitka Text"/>
      </rPr>
      <t>(40 mm aggregate)</t>
    </r>
  </si>
  <si>
    <t>50 mm Thick blinding.</t>
  </si>
  <si>
    <t>Concrete Class 20/20 as before</t>
  </si>
  <si>
    <t>Ground beam.</t>
  </si>
  <si>
    <t>Steps and waist.</t>
  </si>
  <si>
    <t>150 mm Thick bed.</t>
  </si>
  <si>
    <t>BRC mesh reinforcement type A142.</t>
  </si>
  <si>
    <t>Single layer 1000 gauge damp proof membrane.</t>
  </si>
  <si>
    <t>Edge of bed or riser 150 mm high.</t>
  </si>
  <si>
    <t>Raking cutting on formwork.</t>
  </si>
  <si>
    <t>3/3/1</t>
  </si>
  <si>
    <t>ELEMENT  NO.  4</t>
  </si>
  <si>
    <t>BUILDING SUBSTRUCTURE STEEL REINFORCEMENT</t>
  </si>
  <si>
    <t>Mild steel reinforcement to B.S. 4449</t>
  </si>
  <si>
    <t>High tensile square twisted reinforcement to B.S</t>
  </si>
  <si>
    <t>4461 supplied, cut bent and fixed</t>
  </si>
  <si>
    <t>8 mm Bars</t>
  </si>
  <si>
    <t>KG.</t>
  </si>
  <si>
    <t>High tensile square twisted reinforcement to B.S 4461 supplied, cut bent and fixed</t>
  </si>
  <si>
    <t>12 mm Bars</t>
  </si>
  <si>
    <t>3/4/1</t>
  </si>
  <si>
    <t>ELEMENT  NO.  5</t>
  </si>
  <si>
    <t>EXTERNAL  WALLS</t>
  </si>
  <si>
    <r>
      <t>Approved blue stone medium dressed natural stone</t>
    </r>
    <r>
      <rPr>
        <b/>
        <sz val="11"/>
        <rFont val="Sitka Text"/>
      </rPr>
      <t xml:space="preserve"> </t>
    </r>
    <r>
      <rPr>
        <b/>
        <u/>
        <sz val="11"/>
        <rFont val="Sitka Text"/>
      </rPr>
      <t>walling bedded and jointed in gauged mortar</t>
    </r>
  </si>
  <si>
    <t>(mix 1:4)</t>
  </si>
  <si>
    <t>200 mm Thick wall in masonry stone</t>
  </si>
  <si>
    <t>M.s SHS 38mmX38mmX2mm welded together at 100mm dia to create a diamond like shape grill mounted on walls and columns to provide sufficient air circulation and security. The edges of the grills to have lugs/wallpass for proper anchorage</t>
  </si>
  <si>
    <t>3/5/1</t>
  </si>
  <si>
    <t>A</t>
  </si>
  <si>
    <t>200 mm thick</t>
  </si>
  <si>
    <t>ELEMENT  NO.  6</t>
  </si>
  <si>
    <t>CONCRETE SUPERSTRUCTURES</t>
  </si>
  <si>
    <t>SHS 100X100X4mm Beam with 200mmX200mmX6mm Ms plate welded and attached at top edge to the reinforcement bar to receive steel truss as wall plate.</t>
  </si>
  <si>
    <t xml:space="preserve">L.M. </t>
  </si>
  <si>
    <t>Columns</t>
  </si>
  <si>
    <t>Vertical sides of support columns</t>
  </si>
  <si>
    <t>200mmX200mmX6mm Ms plate welded</t>
  </si>
  <si>
    <t>NO.</t>
  </si>
  <si>
    <t>6mm diameter steel rod lugs welded  onto studs</t>
  </si>
  <si>
    <t>12mm diameter bolts with nuts and washers</t>
  </si>
  <si>
    <t>NO</t>
  </si>
  <si>
    <t>3/6/1</t>
  </si>
  <si>
    <t xml:space="preserve"> 3/6/1</t>
  </si>
  <si>
    <t>ELEMENT  NO.  7</t>
  </si>
  <si>
    <t>ROOFS</t>
  </si>
  <si>
    <t>MAIN ROOF</t>
  </si>
  <si>
    <r>
      <t xml:space="preserve">Roof Trusses  </t>
    </r>
    <r>
      <rPr>
        <b/>
        <i/>
        <u/>
        <sz val="11"/>
        <rFont val="Sitka Text"/>
      </rPr>
      <t>(Provisional)</t>
    </r>
  </si>
  <si>
    <t>M/S steel</t>
  </si>
  <si>
    <t>60mm diameterX2mm thick CHS steel rafters</t>
  </si>
  <si>
    <t>125mmx50mmx2mm thick Z-purlins</t>
  </si>
  <si>
    <t>50mm diaX2mm truss members</t>
  </si>
  <si>
    <t>Ditto but struts and ties</t>
  </si>
  <si>
    <t>100 x 50mm Main tie.</t>
  </si>
  <si>
    <t>Gauge 28 pre-painted Polycarbonate sheets fixed to purlins with and including weathered rust proof J- bolts 75mm long with plastic cap laid with 300mm side laps and 150mm end laps</t>
  </si>
  <si>
    <t>S.M</t>
  </si>
  <si>
    <t>150mm diameter half-round PVC Gutters 100mm diameter PVC water  downpipesx</t>
  </si>
  <si>
    <t>200x200 box gutters made from gauge 24 resincot prepainted galvanized flat iron sheet to Eng's details</t>
  </si>
  <si>
    <t xml:space="preserve">Extra over gutters for Stopped ends </t>
  </si>
  <si>
    <t>Extra over downpipes for projecting Shoes</t>
  </si>
  <si>
    <t>Extra over downpipes for Swanneck</t>
  </si>
  <si>
    <t>3/7/1</t>
  </si>
  <si>
    <r>
      <t xml:space="preserve">End of Trusses </t>
    </r>
    <r>
      <rPr>
        <b/>
        <i/>
        <u/>
        <sz val="11"/>
        <rFont val="Sitka Text"/>
      </rPr>
      <t>(Cont'd)</t>
    </r>
  </si>
  <si>
    <t>Wrot prime grade cypress</t>
  </si>
  <si>
    <t>225 x 25mm Fascia board.</t>
  </si>
  <si>
    <t>Painting</t>
  </si>
  <si>
    <r>
      <t xml:space="preserve">Roof Trusses  </t>
    </r>
    <r>
      <rPr>
        <b/>
        <i/>
        <u/>
        <sz val="11"/>
        <rFont val="Times New Roman"/>
        <family val="1"/>
      </rPr>
      <t>(Provisional)</t>
    </r>
  </si>
  <si>
    <t>Prime only wood surfaces 100 - 200mm girth.</t>
  </si>
  <si>
    <t>Sawn celcured cypress in; trusses T, - T4</t>
  </si>
  <si>
    <t>100 x 50mm Tie or strut.</t>
  </si>
  <si>
    <t>To collection below</t>
  </si>
  <si>
    <t>100 x 50mm Collar  piece.</t>
  </si>
  <si>
    <t>150 x 50mm Rafter.</t>
  </si>
  <si>
    <t>From page                :             3/7/1</t>
  </si>
  <si>
    <t>Scarf joint on ditto.</t>
  </si>
  <si>
    <t>From above</t>
  </si>
  <si>
    <t>150 x 50mm Main tie.</t>
  </si>
  <si>
    <t>MAIN BLOCK</t>
  </si>
  <si>
    <t>End of Trusses</t>
  </si>
  <si>
    <t>Ex 75 x 50mm Tilting fillet at valleys.</t>
  </si>
  <si>
    <t>100 x 50mm Wall plate.</t>
  </si>
  <si>
    <t>3/7/2</t>
  </si>
  <si>
    <t>200 x 25mm Ridge board.</t>
  </si>
  <si>
    <t>ELEMENT  NO.  8</t>
  </si>
  <si>
    <t>EXTERNAL  OPENINGS</t>
  </si>
  <si>
    <t xml:space="preserve">Doors </t>
  </si>
  <si>
    <t>Mild steel doors</t>
  </si>
  <si>
    <t>purpose made steel door and framing: comprising of 50x50 mm x 5mm x3.77kg/m  RHS to framing: 100x50x3mm RHS tiles, Middle and top rail, 200x50x3mm RHS bottom rail: panel in filled with 4mm steel plate panels: insect proofing fixed to frame: 5 lever mortice lock and handles, bushes: fixed with lugs built into concrete or stone walls: pointed externally in mastic and  finished with one  shop coat zinc phosphate primer</t>
  </si>
  <si>
    <t>Mild steel door over all size 4,000x3,000mm high with equal leaves: 100mm wide top, mid and side rails and 200mm bottom rail</t>
  </si>
  <si>
    <t>Prepare touch up prime and apply undercoats and two finishing coat gloss paint on metal</t>
  </si>
  <si>
    <t>General surface steel doors</t>
  </si>
  <si>
    <t>Iron Mongery</t>
  </si>
  <si>
    <t xml:space="preserve">Supply and fix the following iron mongery to timber doors as union or other equal or approved including matching screws and all labour there as described </t>
  </si>
  <si>
    <t>3 lever rebated mortice lock as fleet 3510 and a pair of aluminium lever handles</t>
  </si>
  <si>
    <t>N.O.</t>
  </si>
  <si>
    <t xml:space="preserve">150mm towel bolt </t>
  </si>
  <si>
    <t>Chromiam plated pad bold 250m long with mediam sized padlock</t>
  </si>
  <si>
    <t>N.O</t>
  </si>
  <si>
    <t xml:space="preserve">100mm butt hinges </t>
  </si>
  <si>
    <t>PRS.</t>
  </si>
  <si>
    <t>door stoppers</t>
  </si>
  <si>
    <t xml:space="preserve"> 3/8/1</t>
  </si>
  <si>
    <t>ELEMENT  NO.  9</t>
  </si>
  <si>
    <t>EXTERNAL  WALL  FINISHES</t>
  </si>
  <si>
    <r>
      <t xml:space="preserve">Gauged Plaster </t>
    </r>
    <r>
      <rPr>
        <b/>
        <i/>
        <u/>
        <sz val="11"/>
        <rFont val="Sitka Text"/>
      </rPr>
      <t>(1:4)</t>
    </r>
    <r>
      <rPr>
        <b/>
        <u/>
        <sz val="11"/>
        <rFont val="Sitka Text"/>
      </rPr>
      <t xml:space="preserve"> to:-</t>
    </r>
  </si>
  <si>
    <t>Block walls.</t>
  </si>
  <si>
    <t>Prepare and apply three coats weatherguard paint to</t>
  </si>
  <si>
    <t xml:space="preserve">Plastered wall surfaces. </t>
  </si>
  <si>
    <t>Surfaces of M.s SHS 38mmX38mmX2mm welded together at 100mm dia to create a diamond like shape grill mounted on walls and columns to provide sufficient air circulation and security</t>
  </si>
  <si>
    <t xml:space="preserve"> 3/9/1</t>
  </si>
  <si>
    <t>ELEMENT  NO.  10</t>
  </si>
  <si>
    <t>INTERNAL  WALL  FINISHES</t>
  </si>
  <si>
    <r>
      <t xml:space="preserve">Gauged Plaster </t>
    </r>
    <r>
      <rPr>
        <b/>
        <i/>
        <u/>
        <sz val="11"/>
        <rFont val="Sitka Text"/>
      </rPr>
      <t>(1:2:9)</t>
    </r>
    <r>
      <rPr>
        <b/>
        <u/>
        <sz val="11"/>
        <rFont val="Sitka Text"/>
      </rPr>
      <t xml:space="preserve"> to:-</t>
    </r>
  </si>
  <si>
    <t>Prepare and apply three coats silk vinyl emulsion</t>
  </si>
  <si>
    <t>paint to:-</t>
  </si>
  <si>
    <t xml:space="preserve"> 3/10/1</t>
  </si>
  <si>
    <t>ELEMENT  NO. 8</t>
  </si>
  <si>
    <t>FRAME</t>
  </si>
  <si>
    <t>ELEMENT NO.  11</t>
  </si>
  <si>
    <t>Vibrated reinforced concrete class 20/20</t>
  </si>
  <si>
    <t>FLOOR  FINISHES</t>
  </si>
  <si>
    <t>Beams.</t>
  </si>
  <si>
    <t>The contractor shall supply samples of finishes for approval by the client before application</t>
  </si>
  <si>
    <r>
      <t>Cement and sand (</t>
    </r>
    <r>
      <rPr>
        <b/>
        <i/>
        <u/>
        <sz val="11"/>
        <rFont val="Sitka Text"/>
      </rPr>
      <t>1:4)</t>
    </r>
    <r>
      <rPr>
        <b/>
        <u/>
        <sz val="11"/>
        <rFont val="Sitka Text"/>
      </rPr>
      <t xml:space="preserve"> screed or backing</t>
    </r>
  </si>
  <si>
    <t>Sides and soffites of beams.</t>
  </si>
  <si>
    <t>38mm Thick to receive terrazzo/porcelain tiles floor finish.</t>
  </si>
  <si>
    <t>Terrazzo paving</t>
  </si>
  <si>
    <r>
      <t xml:space="preserve"> 42mm Thick polished terrazzo floor tiles, laid on already prepared screed </t>
    </r>
    <r>
      <rPr>
        <i/>
        <sz val="11"/>
        <rFont val="Sitka Text"/>
      </rPr>
      <t>(m.s).</t>
    </r>
  </si>
  <si>
    <t>C</t>
  </si>
  <si>
    <t>25mmdividing strips</t>
  </si>
  <si>
    <t>L.M</t>
  </si>
  <si>
    <t>3/8/1</t>
  </si>
  <si>
    <t xml:space="preserve"> 3/11/1</t>
  </si>
  <si>
    <t>FOR CONTRACTOR USE</t>
  </si>
  <si>
    <t>FOR OFFICIAL USE</t>
  </si>
  <si>
    <t>SUMMARY</t>
  </si>
  <si>
    <t>BUILDING SUPERSTRUCTURE STEEL REINFORCEMENT</t>
  </si>
  <si>
    <t>ELEMENT NO.</t>
  </si>
  <si>
    <t>PAGE  NO.</t>
  </si>
  <si>
    <t>ALL  PROVISIONAL</t>
  </si>
  <si>
    <t>FOUNDATIONS.</t>
  </si>
  <si>
    <t>:</t>
  </si>
  <si>
    <t xml:space="preserve"> 3/1/3</t>
  </si>
  <si>
    <t>FLOOR  BEDS.</t>
  </si>
  <si>
    <t xml:space="preserve"> 3/2/1</t>
  </si>
  <si>
    <t>High Tensile Steel Reinforcement</t>
  </si>
  <si>
    <t>STEPS &amp; RAMPS.</t>
  </si>
  <si>
    <t xml:space="preserve"> 3/3/1</t>
  </si>
  <si>
    <t xml:space="preserve">BUILDING SUBSTRUCTURE STEEL </t>
  </si>
  <si>
    <t>Y 8.</t>
  </si>
  <si>
    <t>KGS</t>
  </si>
  <si>
    <t>REINFORCEMENT.</t>
  </si>
  <si>
    <t>EXTERNAL WALLS</t>
  </si>
  <si>
    <t>Y 10.</t>
  </si>
  <si>
    <t>ROOFS.</t>
  </si>
  <si>
    <t xml:space="preserve"> 3/7/2</t>
  </si>
  <si>
    <t>EXTERNAL OPENINGS</t>
  </si>
  <si>
    <t>EXTERNAL WALL FINISHES.</t>
  </si>
  <si>
    <t>Y 12.</t>
  </si>
  <si>
    <t>INTERNAL WALL FINISHES</t>
  </si>
  <si>
    <t>FLOOR  FINISHES.</t>
  </si>
  <si>
    <r>
      <t xml:space="preserve">        </t>
    </r>
    <r>
      <rPr>
        <b/>
        <u/>
        <sz val="11"/>
        <rFont val="Sitka Text"/>
      </rPr>
      <t>TOTAL  CARRIED  TO  GENERAL  SUMMARY</t>
    </r>
  </si>
  <si>
    <t>S</t>
  </si>
  <si>
    <t>3/9/1</t>
  </si>
  <si>
    <t>SECTION NO. 02</t>
  </si>
  <si>
    <t>P.C AND PROVISIONAL SUMS.</t>
  </si>
  <si>
    <t>The Contractor shall include in his tender the following to be deducted in whole or in part as directed by the Project Manager.</t>
  </si>
  <si>
    <t>SUM</t>
  </si>
  <si>
    <t>TOTAL FOR PC AND PROVISIONAL SUMS</t>
  </si>
  <si>
    <t>E</t>
  </si>
  <si>
    <t>150 mm Precast concrete cill in Class 20 concrete.</t>
  </si>
  <si>
    <t xml:space="preserve"> 2/1/1</t>
  </si>
  <si>
    <t xml:space="preserve"> KSHS.               CTS.</t>
  </si>
  <si>
    <t xml:space="preserve"> KSHS.        CTS.</t>
  </si>
  <si>
    <t>3/10/1</t>
  </si>
  <si>
    <t>FOR CONTRACTORS USE</t>
  </si>
  <si>
    <t>FOR OFFICIAL USE ONLY</t>
  </si>
  <si>
    <t>GENERAL  SUMMARY</t>
  </si>
  <si>
    <t>SECTION  NO.</t>
  </si>
  <si>
    <t>Mild steel door over all size 900x2400mm high with equal leaves: 100mm wide top, mid and side rails and 200mm bottom rail</t>
  </si>
  <si>
    <t>PRELIMINARIES &amp; CONDITIONS OF CONTRACT.</t>
  </si>
  <si>
    <t>GENERAL PREAMBLES &amp; SPECIFICATIONS OF WORKMANSHIP &amp; MATERIALS.</t>
  </si>
  <si>
    <t>3</t>
  </si>
  <si>
    <t xml:space="preserve">STALLS </t>
  </si>
  <si>
    <t>4</t>
  </si>
  <si>
    <t>P.C. &amp; PROVISIONAL SUMS</t>
  </si>
  <si>
    <t>SUB-TOTAL</t>
  </si>
  <si>
    <t>ADD 16% VAT</t>
  </si>
  <si>
    <r>
      <t xml:space="preserve">       </t>
    </r>
    <r>
      <rPr>
        <b/>
        <u/>
        <sz val="11"/>
        <rFont val="Times New Roman"/>
        <family val="1"/>
      </rPr>
      <t>TOTAL  CARRIED  TO  FORM  OF  TENDER</t>
    </r>
  </si>
  <si>
    <t>AMOUNT IN WORDS:_________________________________________________</t>
  </si>
  <si>
    <t>_________________________________________________________</t>
  </si>
  <si>
    <t>EMPLOYER:_________________________________________________</t>
  </si>
  <si>
    <t>ADDRESS:_____________________________________________________</t>
  </si>
  <si>
    <t>DATE:_________________________________________________________</t>
  </si>
  <si>
    <t>DESIGNATION:_________________________________________________</t>
  </si>
  <si>
    <t>TENDERER:_________________________________________________</t>
  </si>
  <si>
    <t>3/10/2</t>
  </si>
  <si>
    <t>From  page                   :              3/10/1</t>
  </si>
  <si>
    <t xml:space="preserve">                                     :              3/10/2</t>
  </si>
  <si>
    <t>3/10/4</t>
  </si>
  <si>
    <t>ELEMENT  NO.  11</t>
  </si>
  <si>
    <t>3/12/1</t>
  </si>
  <si>
    <t>ELEMENT  NO.  13</t>
  </si>
  <si>
    <t>3/13/1</t>
  </si>
  <si>
    <t>ELEMENT NO.  14</t>
  </si>
  <si>
    <t>The contractor shall supply samples of all finishes for  approval by the client before application</t>
  </si>
  <si>
    <t>38mm Thick to receive non slip ceramic tiles floor finish.</t>
  </si>
  <si>
    <t>200x200x4mm thick non slip ceramic tiles floor finish</t>
  </si>
  <si>
    <t>Ditto in skirting 100mm thick</t>
  </si>
  <si>
    <t>3/14/1</t>
  </si>
  <si>
    <t>ELEMENT  NO.  16</t>
  </si>
  <si>
    <t>ROOF  FINISHES</t>
  </si>
  <si>
    <t>ROOFING</t>
  </si>
  <si>
    <t>Sheeting</t>
  </si>
  <si>
    <t>Pre-painted gauge 38 sheets for roof cover.</t>
  </si>
  <si>
    <t>Matching ridge sheet.</t>
  </si>
  <si>
    <t>Matching valley.</t>
  </si>
  <si>
    <t>3/16/1</t>
  </si>
  <si>
    <t>ELEMENT  NO.  17</t>
  </si>
  <si>
    <t>RAINWATER  GOODS</t>
  </si>
  <si>
    <t>Rainwater Drainage</t>
  </si>
  <si>
    <t>150 mm Metal gutter fixed to fascia board.</t>
  </si>
  <si>
    <t>100 mm Diameter metal rain water down pipe with and including fixing to wall with holder bats at 900 mm centres.</t>
  </si>
  <si>
    <t>Extra over ditto for 90 deg. corner stopped end.</t>
  </si>
  <si>
    <t>Ditto for 100 x 150 mm outlet.</t>
  </si>
  <si>
    <t>Ditto for 100 x 50 mm rain water down pipe for 1,000 mm swan neck off-set.</t>
  </si>
  <si>
    <t>Extra over for shoe.</t>
  </si>
  <si>
    <t>3/17/1</t>
  </si>
  <si>
    <t>1</t>
  </si>
  <si>
    <t>2</t>
  </si>
  <si>
    <t>3/2/2</t>
  </si>
  <si>
    <t>5</t>
  </si>
  <si>
    <t>EXTERNAL  WALLS.</t>
  </si>
  <si>
    <t>6</t>
  </si>
  <si>
    <t>INTERNAL  WALLS.</t>
  </si>
  <si>
    <t>7</t>
  </si>
  <si>
    <t>3/7/3</t>
  </si>
  <si>
    <t>8</t>
  </si>
  <si>
    <t>FRAME.</t>
  </si>
  <si>
    <t>9</t>
  </si>
  <si>
    <t>BUILDING SUPERSTRUCTURE STEEL</t>
  </si>
  <si>
    <t>10</t>
  </si>
  <si>
    <t>EXTERNAL  OPENINGS.</t>
  </si>
  <si>
    <t>INTERNAL WALL FINISHES.</t>
  </si>
  <si>
    <t>3/14/2</t>
  </si>
  <si>
    <t>ROOF  FINISHES.</t>
  </si>
  <si>
    <t>RAINWATER GOODS.</t>
  </si>
  <si>
    <r>
      <t xml:space="preserve">        </t>
    </r>
    <r>
      <rPr>
        <b/>
        <u/>
        <sz val="11"/>
        <rFont val="Times New Roman"/>
        <family val="1"/>
      </rPr>
      <t>TOTAL  CARRIED  TO  GENERAL  SUMMARY</t>
    </r>
  </si>
  <si>
    <r>
      <t xml:space="preserve">Allow for a Provisional sum of </t>
    </r>
    <r>
      <rPr>
        <b/>
        <sz val="12"/>
        <color theme="1"/>
        <rFont val="Sitka Text"/>
      </rPr>
      <t>Kenya Shillings Two Hundred and  Fifty Thousand (Kshs.250,000.00)</t>
    </r>
    <r>
      <rPr>
        <sz val="12"/>
        <color theme="1"/>
        <rFont val="Sitka Text"/>
      </rPr>
      <t>only for contingencies.</t>
    </r>
  </si>
  <si>
    <t>CONTRACTORS</t>
  </si>
  <si>
    <t xml:space="preserve">OFFICIAL USE </t>
  </si>
  <si>
    <t>USE ONLY</t>
  </si>
  <si>
    <t>ONLY</t>
  </si>
  <si>
    <t>CONSTRUCTION OF THE GOATS SLAUGHTER HOUSE.</t>
  </si>
  <si>
    <t>Bush clearing along the pipeline route n.e 2m on either sides</t>
  </si>
  <si>
    <t>M2</t>
  </si>
  <si>
    <t xml:space="preserve">Supply,lay and join 50 mm dia pvc class C pipes with necessary fittings. </t>
  </si>
  <si>
    <t>M</t>
  </si>
  <si>
    <t>50 mm dia gate valve (peggler)</t>
  </si>
  <si>
    <t>No</t>
  </si>
  <si>
    <t>Thread tapes</t>
  </si>
  <si>
    <t>Provide for the costruction of  standard valve chambers 1 M x 1 M x 0.8 M deep</t>
  </si>
  <si>
    <t xml:space="preserve">Supply,lay and join 25 mm dia pvc class C pipes with necessary fittings. </t>
  </si>
  <si>
    <t>Excavation of trenches and backfilling 0.3-0.4M</t>
  </si>
  <si>
    <t>25 mm dia gate valve (peggler)</t>
  </si>
  <si>
    <t>PVC valve socket 25mm dia</t>
  </si>
  <si>
    <t>ELEMENT No. 1 EXCAVATION WORKS</t>
  </si>
  <si>
    <t>C.M</t>
  </si>
  <si>
    <t>Allow for curing of all concrete works</t>
  </si>
  <si>
    <t>Item</t>
  </si>
  <si>
    <t>Sub-total 1: Excavation</t>
  </si>
  <si>
    <t>The contractor is reminded to include in his pricing, the cost of supply, cutting, waste and erecting and all other necessary fittings including welding lugs onto the angle bars etc. Steel sections and the necessary fixing and anchorage to be treated as per attached drawing design.</t>
  </si>
  <si>
    <t>ELEMENT No. 2 FENCING</t>
  </si>
  <si>
    <t>No.</t>
  </si>
  <si>
    <t>Sub-total 2: Fencing</t>
  </si>
  <si>
    <t>ENTRANCE AND PEDESTRIAN GATES FOR THE PERIMETER FENCE</t>
  </si>
  <si>
    <t>Sub-total 3:Gates</t>
  </si>
  <si>
    <t>ELEMENT NO.4 OTHER COSTS</t>
  </si>
  <si>
    <t>Allow a provisional  sum to be expended at the discretion of the client.</t>
  </si>
  <si>
    <t>Sub total 4.Other Costs</t>
  </si>
  <si>
    <t>WORK SUMMARY</t>
  </si>
  <si>
    <t xml:space="preserve">Site Clearance and Excavation </t>
  </si>
  <si>
    <t>Fencing</t>
  </si>
  <si>
    <t>Gates</t>
  </si>
  <si>
    <t>Other Costs</t>
  </si>
  <si>
    <r>
      <t>25mm dia 90</t>
    </r>
    <r>
      <rPr>
        <vertAlign val="superscript"/>
        <sz val="10"/>
        <rFont val="Sitka Text"/>
      </rPr>
      <t>0</t>
    </r>
    <r>
      <rPr>
        <sz val="10"/>
        <rFont val="Sitka Text"/>
      </rPr>
      <t xml:space="preserve"> GI Bend</t>
    </r>
  </si>
  <si>
    <r>
      <t>50mm dia 90</t>
    </r>
    <r>
      <rPr>
        <vertAlign val="superscript"/>
        <sz val="10"/>
        <rFont val="Sitka Text"/>
      </rPr>
      <t>0</t>
    </r>
    <r>
      <rPr>
        <sz val="10"/>
        <rFont val="Sitka Text"/>
      </rPr>
      <t xml:space="preserve"> GI Bend</t>
    </r>
  </si>
  <si>
    <r>
      <t xml:space="preserve">Excavate starting from stripped level a </t>
    </r>
    <r>
      <rPr>
        <b/>
        <sz val="10"/>
        <rFont val="Sitka Text"/>
      </rPr>
      <t>200 mm</t>
    </r>
    <r>
      <rPr>
        <sz val="10"/>
        <rFont val="Sitka Text"/>
      </rPr>
      <t xml:space="preserve"> diameter pit to an average depth of </t>
    </r>
    <r>
      <rPr>
        <b/>
        <sz val="10"/>
        <rFont val="Sitka Text"/>
      </rPr>
      <t>600 mm (0.6 m)</t>
    </r>
    <r>
      <rPr>
        <sz val="10"/>
        <rFont val="Sitka Text"/>
      </rPr>
      <t xml:space="preserve"> in normal soil at intervals of </t>
    </r>
    <r>
      <rPr>
        <b/>
        <sz val="10"/>
        <rFont val="Sitka Text"/>
      </rPr>
      <t xml:space="preserve">2.5 m c/c </t>
    </r>
  </si>
  <si>
    <r>
      <t xml:space="preserve">Supply all materials and cast </t>
    </r>
    <r>
      <rPr>
        <b/>
        <sz val="10"/>
        <rFont val="Sitka Text"/>
      </rPr>
      <t>0.2 m</t>
    </r>
    <r>
      <rPr>
        <sz val="10"/>
        <rFont val="Sitka Text"/>
      </rPr>
      <t xml:space="preserve"> diameter x </t>
    </r>
    <r>
      <rPr>
        <b/>
        <sz val="10"/>
        <rFont val="Sitka Text"/>
      </rPr>
      <t>0.6 m</t>
    </r>
    <r>
      <rPr>
        <sz val="10"/>
        <rFont val="Sitka Text"/>
      </rPr>
      <t xml:space="preserve"> depth vibrated concrete; concrete class </t>
    </r>
    <r>
      <rPr>
        <b/>
        <sz val="10"/>
        <rFont val="Sitka Text"/>
      </rPr>
      <t>15/20</t>
    </r>
  </si>
  <si>
    <r>
      <t xml:space="preserve">Supply and fix cranked pre cast concrete posts </t>
    </r>
    <r>
      <rPr>
        <b/>
        <sz val="10"/>
        <rFont val="Sitka Text"/>
      </rPr>
      <t>(mix 1:2:4)@ 3 m</t>
    </r>
    <r>
      <rPr>
        <sz val="10"/>
        <rFont val="Sitka Text"/>
      </rPr>
      <t xml:space="preserve"> centres reinforced with</t>
    </r>
    <r>
      <rPr>
        <b/>
        <sz val="10"/>
        <rFont val="Sitka Text"/>
      </rPr>
      <t xml:space="preserve"> 4 no. 8 mm</t>
    </r>
    <r>
      <rPr>
        <sz val="10"/>
        <rFont val="Sitka Text"/>
      </rPr>
      <t xml:space="preserve"> diameter high tensile bars including </t>
    </r>
    <r>
      <rPr>
        <b/>
        <sz val="10"/>
        <rFont val="Sitka Text"/>
      </rPr>
      <t>6 mm</t>
    </r>
    <r>
      <rPr>
        <sz val="10"/>
        <rFont val="Sitka Text"/>
      </rPr>
      <t xml:space="preserve"> diameter stirrups @ 300mm centres complete with </t>
    </r>
    <r>
      <rPr>
        <b/>
        <sz val="10"/>
        <rFont val="Sitka Text"/>
      </rPr>
      <t>12.1/2 gauge x 6 stran</t>
    </r>
    <r>
      <rPr>
        <sz val="10"/>
        <rFont val="Sitka Text"/>
      </rPr>
      <t>d galvanised barbed wire fencing and morticed in mass concrete sorround (</t>
    </r>
    <r>
      <rPr>
        <b/>
        <sz val="10"/>
        <rFont val="Sitka Text"/>
      </rPr>
      <t>1:3:6)</t>
    </r>
  </si>
  <si>
    <r>
      <t xml:space="preserve">Extra over ditto for </t>
    </r>
    <r>
      <rPr>
        <b/>
        <sz val="10"/>
        <rFont val="Sitka Text"/>
      </rPr>
      <t>100 mm x 125 mm</t>
    </r>
    <r>
      <rPr>
        <sz val="10"/>
        <rFont val="Sitka Text"/>
      </rPr>
      <t xml:space="preserve"> pre-cast concrete struts </t>
    </r>
    <r>
      <rPr>
        <b/>
        <sz val="10"/>
        <rFont val="Sitka Text"/>
      </rPr>
      <t>2500</t>
    </r>
    <r>
      <rPr>
        <sz val="10"/>
        <rFont val="Sitka Text"/>
      </rPr>
      <t xml:space="preserve"> </t>
    </r>
    <r>
      <rPr>
        <b/>
        <sz val="10"/>
        <rFont val="Sitka Text"/>
      </rPr>
      <t>mm</t>
    </r>
    <r>
      <rPr>
        <sz val="10"/>
        <rFont val="Sitka Text"/>
      </rPr>
      <t xml:space="preserve"> long (</t>
    </r>
    <r>
      <rPr>
        <b/>
        <sz val="10"/>
        <rFont val="Sitka Text"/>
      </rPr>
      <t>provisional</t>
    </r>
    <r>
      <rPr>
        <sz val="10"/>
        <rFont val="Sitka Text"/>
      </rPr>
      <t>)</t>
    </r>
  </si>
  <si>
    <r>
      <t xml:space="preserve">Supply and fix </t>
    </r>
    <r>
      <rPr>
        <b/>
        <sz val="10"/>
        <rFont val="Sitka Text"/>
      </rPr>
      <t xml:space="preserve">12 Gauge </t>
    </r>
    <r>
      <rPr>
        <sz val="10"/>
        <rFont val="Sitka Text"/>
      </rPr>
      <t xml:space="preserve">zinc chain link mesh size </t>
    </r>
    <r>
      <rPr>
        <b/>
        <sz val="10"/>
        <rFont val="Sitka Text"/>
      </rPr>
      <t>40 mm 2.4 m</t>
    </r>
    <r>
      <rPr>
        <sz val="10"/>
        <rFont val="Sitka Text"/>
      </rPr>
      <t xml:space="preserve"> high  fixed (tied) onto posts (at</t>
    </r>
    <r>
      <rPr>
        <b/>
        <sz val="10"/>
        <rFont val="Sitka Text"/>
      </rPr>
      <t xml:space="preserve"> 4</t>
    </r>
    <r>
      <rPr>
        <sz val="10"/>
        <rFont val="Sitka Text"/>
      </rPr>
      <t xml:space="preserve"> points on the individual post section) by binding wire (chain link mesh to </t>
    </r>
    <r>
      <rPr>
        <b/>
        <sz val="10"/>
        <rFont val="Sitka Text"/>
      </rPr>
      <t>BS 10223-6</t>
    </r>
    <r>
      <rPr>
        <sz val="10"/>
        <rFont val="Sitka Text"/>
      </rPr>
      <t>). Cost should include cost of binding wire, cutting, tying and fixing.</t>
    </r>
  </si>
  <si>
    <r>
      <t xml:space="preserve">Supply and fix </t>
    </r>
    <r>
      <rPr>
        <b/>
        <sz val="10"/>
        <rFont val="Sitka Text"/>
      </rPr>
      <t xml:space="preserve">3.2 mm thick </t>
    </r>
    <r>
      <rPr>
        <sz val="10"/>
        <rFont val="Sitka Text"/>
      </rPr>
      <t>(</t>
    </r>
    <r>
      <rPr>
        <b/>
        <sz val="10"/>
        <rFont val="Sitka Text"/>
      </rPr>
      <t>Gauge10</t>
    </r>
    <r>
      <rPr>
        <sz val="10"/>
        <rFont val="Sitka Text"/>
      </rPr>
      <t xml:space="preserve">) galvanized wire fixed on the perforated holes on the posts </t>
    </r>
    <r>
      <rPr>
        <b/>
        <sz val="10"/>
        <rFont val="Sitka Text"/>
      </rPr>
      <t xml:space="preserve">200 mm </t>
    </r>
    <r>
      <rPr>
        <sz val="10"/>
        <rFont val="Sitka Text"/>
      </rPr>
      <t xml:space="preserve">below the ground level &amp; chainlink tied on it at every </t>
    </r>
    <r>
      <rPr>
        <b/>
        <sz val="10"/>
        <rFont val="Sitka Text"/>
      </rPr>
      <t>1 m</t>
    </r>
    <r>
      <rPr>
        <sz val="10"/>
        <rFont val="Sitka Text"/>
      </rPr>
      <t xml:space="preserve"> to make it more firm.(cost to include trenching tying with binding wire)</t>
    </r>
  </si>
  <si>
    <r>
      <t xml:space="preserve">Supply and fix main steel gates size </t>
    </r>
    <r>
      <rPr>
        <b/>
        <sz val="10"/>
        <rFont val="Sitka Text"/>
      </rPr>
      <t>4400 mm x 2100 mm</t>
    </r>
    <r>
      <rPr>
        <sz val="10"/>
        <rFont val="Sitka Text"/>
      </rPr>
      <t xml:space="preserve"> high and  pedestrian steel gate size </t>
    </r>
    <r>
      <rPr>
        <b/>
        <sz val="10"/>
        <rFont val="Sitka Text"/>
      </rPr>
      <t>1200 mm x 2100 mm</t>
    </r>
    <r>
      <rPr>
        <sz val="10"/>
        <rFont val="Sitka Text"/>
      </rPr>
      <t xml:space="preserve"> high respectively, made from </t>
    </r>
    <r>
      <rPr>
        <b/>
        <sz val="10"/>
        <rFont val="Sitka Text"/>
      </rPr>
      <t>3 mm</t>
    </r>
    <r>
      <rPr>
        <sz val="10"/>
        <rFont val="Sitka Text"/>
      </rPr>
      <t xml:space="preserve"> thick steel plate welded on both sides of the frame. Frame as follows: </t>
    </r>
    <r>
      <rPr>
        <b/>
        <sz val="10"/>
        <rFont val="Sitka Text"/>
      </rPr>
      <t>75 mm x 50 mm x 3 mm</t>
    </r>
    <r>
      <rPr>
        <sz val="10"/>
        <rFont val="Sitka Text"/>
      </rPr>
      <t xml:space="preserve"> thick </t>
    </r>
    <r>
      <rPr>
        <b/>
        <sz val="10"/>
        <rFont val="Sitka Text"/>
      </rPr>
      <t>RHS</t>
    </r>
    <r>
      <rPr>
        <sz val="10"/>
        <rFont val="Sitka Text"/>
      </rPr>
      <t xml:space="preserve"> external members and </t>
    </r>
    <r>
      <rPr>
        <b/>
        <sz val="10"/>
        <rFont val="Sitka Text"/>
      </rPr>
      <t>50 mm x 50 mm SHS 3</t>
    </r>
    <r>
      <rPr>
        <sz val="10"/>
        <rFont val="Sitka Text"/>
      </rPr>
      <t xml:space="preserve"> mm thick secondary members, fixed onto concrete columns </t>
    </r>
    <r>
      <rPr>
        <b/>
        <sz val="10"/>
        <rFont val="Sitka Text"/>
      </rPr>
      <t>300 mm</t>
    </r>
    <r>
      <rPr>
        <sz val="10"/>
        <rFont val="Sitka Text"/>
      </rPr>
      <t xml:space="preserve"> square using heavy duty steel pin hinges; with all fastening accessories including all cutting, welding, grinding and priming with one coat of grey oxide before fixing. The gate should be lockable and painted with a primer and </t>
    </r>
    <r>
      <rPr>
        <b/>
        <sz val="10"/>
        <rFont val="Sitka Text"/>
      </rPr>
      <t>2 coats</t>
    </r>
    <r>
      <rPr>
        <sz val="10"/>
        <rFont val="Sitka Text"/>
      </rPr>
      <t xml:space="preserve"> of blue gloss paint.                                                                                           </t>
    </r>
    <r>
      <rPr>
        <b/>
        <sz val="10"/>
        <rFont val="Sitka Text"/>
      </rPr>
      <t>NOTE: The pedestrian gate is attached to the main gate therefore one coloumn is shared.The cost includes erection of concrete columns</t>
    </r>
  </si>
  <si>
    <t>Rolls</t>
  </si>
  <si>
    <t>TOTAL CARRIED TO SUMMARY OF SECTION 5</t>
  </si>
  <si>
    <t>SECTION 5:PIPE WORK FOR DRIP IRRIGATION</t>
  </si>
  <si>
    <t>PVC Equal Tee “T” 25mm dia</t>
  </si>
  <si>
    <t>DRIP IRRIGATION</t>
  </si>
  <si>
    <t>Total cost for Section 6:  Chainlink Fencing.</t>
  </si>
  <si>
    <t>CHAINLINK FENCE</t>
  </si>
  <si>
    <t>5.1.1</t>
  </si>
  <si>
    <t>5.1.2</t>
  </si>
  <si>
    <t>5.1.3</t>
  </si>
  <si>
    <t>5.1.4</t>
  </si>
  <si>
    <t>5.1.5</t>
  </si>
  <si>
    <t>5.1.6</t>
  </si>
  <si>
    <t>5.1.7</t>
  </si>
  <si>
    <t>5.1.8</t>
  </si>
  <si>
    <t>5.1.9</t>
  </si>
  <si>
    <t>5.1.10</t>
  </si>
  <si>
    <t>5.1.11</t>
  </si>
  <si>
    <t>5.1.12</t>
  </si>
  <si>
    <t>6.1.1</t>
  </si>
  <si>
    <t>6.1.2</t>
  </si>
  <si>
    <t>6.1.3</t>
  </si>
  <si>
    <t>6.1.4</t>
  </si>
  <si>
    <t>6.1.5</t>
  </si>
  <si>
    <t>6.1.6</t>
  </si>
  <si>
    <t>6.1.7</t>
  </si>
  <si>
    <t>6.1.8</t>
  </si>
  <si>
    <t>6.1.9</t>
  </si>
  <si>
    <t>6.2.0</t>
  </si>
  <si>
    <t>6.2.1</t>
  </si>
  <si>
    <t>PROCURE AND SUPPLY A MOTORIZED GRASS CHOPPER 4-STROKE AIR-COOLED DIESEL ENGINE.</t>
  </si>
  <si>
    <t>Motorised grass chopper</t>
  </si>
  <si>
    <t>PROPOSED CONSTRCUTION OF HAY SHADE ,FENCING ,DRIP IRRIGATION AND SUPPLY OF GRASS CHOPPER ENGINE.</t>
  </si>
  <si>
    <t xml:space="preserve">                             SECTION 6:CHAINLINK FENCING-50MX20M</t>
  </si>
  <si>
    <r>
      <t xml:space="preserve">Allow for a Provisional sum of </t>
    </r>
    <r>
      <rPr>
        <b/>
        <sz val="10"/>
        <color theme="1"/>
        <rFont val="Sitka Text"/>
      </rPr>
      <t>Kenya Shillings Two Hundred and  Fifty Thousand (Kshs.100,000.00)</t>
    </r>
    <r>
      <rPr>
        <sz val="10"/>
        <color theme="1"/>
        <rFont val="Sitka Text"/>
      </rPr>
      <t>only for contingencies.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</si>
</sst>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33" x14ac:knownFonts="1">
    <font>
      <sz val="11"/>
      <color theme="1"/>
      <name val="Calibri"/>
      <family val="2"/>
      <scheme val="minor"/>
    </font>
    <font>
      <sz val="11"/>
      <color theme="1"/>
      <name val="Calibri"/>
      <family val="2"/>
      <scheme val="minor"/>
    </font>
    <font>
      <b/>
      <sz val="10"/>
      <name val="Sitka Text"/>
    </font>
    <font>
      <sz val="10"/>
      <name val="Sitka Text"/>
    </font>
    <font>
      <b/>
      <sz val="10"/>
      <color theme="1"/>
      <name val="Sitka Text"/>
    </font>
    <font>
      <sz val="10"/>
      <color theme="1"/>
      <name val="Sitka Text"/>
    </font>
    <font>
      <b/>
      <i/>
      <u/>
      <sz val="11"/>
      <name val="Sitka Text"/>
    </font>
    <font>
      <b/>
      <i/>
      <u/>
      <sz val="10"/>
      <name val="Sitka Text"/>
    </font>
    <font>
      <b/>
      <u/>
      <sz val="10"/>
      <name val="Sitka Text"/>
    </font>
    <font>
      <i/>
      <sz val="10"/>
      <name val="Sitka Text"/>
    </font>
    <font>
      <b/>
      <sz val="11"/>
      <name val="Sitka Text"/>
    </font>
    <font>
      <b/>
      <u/>
      <sz val="11"/>
      <name val="Sitka Text"/>
    </font>
    <font>
      <sz val="11"/>
      <name val="Times New Roman"/>
      <family val="1"/>
    </font>
    <font>
      <b/>
      <u/>
      <sz val="11"/>
      <name val="Times New Roman"/>
      <family val="1"/>
    </font>
    <font>
      <b/>
      <i/>
      <u/>
      <sz val="11"/>
      <name val="Times New Roman"/>
      <family val="1"/>
    </font>
    <font>
      <i/>
      <sz val="11"/>
      <name val="Sitka Text"/>
    </font>
    <font>
      <b/>
      <sz val="10"/>
      <color rgb="FF000000"/>
      <name val="Sitka Text"/>
    </font>
    <font>
      <sz val="9"/>
      <name val="Times New Roman"/>
      <family val="1"/>
    </font>
    <font>
      <b/>
      <sz val="9"/>
      <name val="Times New Roman"/>
      <family val="1"/>
    </font>
    <font>
      <b/>
      <sz val="12"/>
      <name val="Times New Roman"/>
      <family val="1"/>
    </font>
    <font>
      <b/>
      <sz val="10"/>
      <name val="Times New Roman"/>
      <family val="1"/>
    </font>
    <font>
      <sz val="12"/>
      <name val="Times New Roman"/>
      <family val="1"/>
    </font>
    <font>
      <sz val="14"/>
      <name val="Times New Roman"/>
      <family val="1"/>
    </font>
    <font>
      <b/>
      <sz val="11"/>
      <name val="Times New Roman"/>
      <family val="1"/>
    </font>
    <font>
      <b/>
      <sz val="14"/>
      <name val="Times New Roman"/>
      <family val="1"/>
    </font>
    <font>
      <b/>
      <sz val="11"/>
      <color theme="1"/>
      <name val="Sitka Text"/>
    </font>
    <font>
      <sz val="11"/>
      <color theme="1"/>
      <name val="Sitka Text"/>
    </font>
    <font>
      <b/>
      <sz val="12"/>
      <color theme="1"/>
      <name val="Sitka Text"/>
    </font>
    <font>
      <sz val="12"/>
      <color theme="1"/>
      <name val="Sitka Text"/>
    </font>
    <font>
      <vertAlign val="superscript"/>
      <sz val="10"/>
      <name val="Sitka Text"/>
    </font>
    <font>
      <sz val="10"/>
      <color rgb="FFFF0000"/>
      <name val="Sitka Text"/>
    </font>
    <font>
      <sz val="11"/>
      <color theme="0"/>
      <name val="Sitka Text"/>
    </font>
    <font>
      <sz val="8"/>
      <name val="Calibri"/>
      <family val="2"/>
      <scheme val="minor"/>
    </font>
  </fonts>
  <fills count="6">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1" fillId="2" borderId="27" applyNumberFormat="0" applyFont="0" applyAlignment="0" applyProtection="0"/>
    <xf numFmtId="164" fontId="1" fillId="0" borderId="0" applyFont="0" applyFill="0" applyBorder="0" applyAlignment="0" applyProtection="0"/>
  </cellStyleXfs>
  <cellXfs count="203">
    <xf numFmtId="0" fontId="0" fillId="0" borderId="0" xfId="0"/>
    <xf numFmtId="0" fontId="0" fillId="0" borderId="0" xfId="0" applyAlignment="1">
      <alignment wrapText="1"/>
    </xf>
    <xf numFmtId="0" fontId="2" fillId="0" borderId="1" xfId="0" applyFont="1" applyBorder="1" applyAlignment="1">
      <alignment horizontal="center" vertical="top"/>
    </xf>
    <xf numFmtId="4" fontId="2" fillId="0" borderId="1" xfId="0" applyNumberFormat="1" applyFont="1" applyBorder="1" applyAlignment="1">
      <alignment horizontal="center" vertical="top"/>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3" fillId="0" borderId="2" xfId="0" applyFont="1" applyBorder="1" applyAlignment="1">
      <alignment horizontal="center" vertical="top" wrapText="1"/>
    </xf>
    <xf numFmtId="4" fontId="3" fillId="0" borderId="2" xfId="0" applyNumberFormat="1" applyFont="1" applyBorder="1" applyAlignment="1">
      <alignment horizontal="center" vertical="top" wrapText="1"/>
    </xf>
    <xf numFmtId="0" fontId="3" fillId="0" borderId="2" xfId="0" applyFont="1" applyBorder="1" applyAlignment="1">
      <alignment horizontal="left" vertical="top" wrapText="1"/>
    </xf>
    <xf numFmtId="0" fontId="4" fillId="0" borderId="2" xfId="0" applyFont="1" applyBorder="1" applyAlignment="1">
      <alignment horizontal="center" vertical="top" wrapText="1"/>
    </xf>
    <xf numFmtId="0" fontId="5" fillId="0" borderId="2" xfId="0" applyFont="1" applyBorder="1" applyAlignment="1">
      <alignment wrapText="1"/>
    </xf>
    <xf numFmtId="0" fontId="0" fillId="0" borderId="2" xfId="0" applyBorder="1" applyAlignment="1">
      <alignment horizontal="center" vertical="top" wrapText="1"/>
    </xf>
    <xf numFmtId="0" fontId="0" fillId="0" borderId="2" xfId="0" applyBorder="1" applyAlignment="1">
      <alignment wrapText="1"/>
    </xf>
    <xf numFmtId="0" fontId="2" fillId="0" borderId="2" xfId="0" applyFont="1" applyBorder="1" applyAlignment="1">
      <alignment horizontal="center" vertical="top"/>
    </xf>
    <xf numFmtId="0" fontId="3" fillId="0" borderId="2" xfId="0" applyFont="1" applyBorder="1" applyAlignment="1">
      <alignment horizontal="left" vertical="top"/>
    </xf>
    <xf numFmtId="0" fontId="3" fillId="0" borderId="2" xfId="0" applyFont="1" applyBorder="1" applyAlignment="1">
      <alignment horizontal="center" vertical="top"/>
    </xf>
    <xf numFmtId="4" fontId="3" fillId="0" borderId="2" xfId="0" applyNumberFormat="1" applyFont="1" applyBorder="1" applyAlignment="1">
      <alignment horizontal="center" vertical="top"/>
    </xf>
    <xf numFmtId="0" fontId="7" fillId="0" borderId="2" xfId="0" applyFont="1" applyBorder="1" applyAlignment="1">
      <alignment horizontal="left" vertical="top"/>
    </xf>
    <xf numFmtId="0" fontId="2"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4" fontId="3" fillId="0" borderId="1" xfId="0" applyNumberFormat="1" applyFont="1" applyBorder="1" applyAlignment="1">
      <alignment horizontal="center" vertical="top" wrapText="1"/>
    </xf>
    <xf numFmtId="0" fontId="2" fillId="0" borderId="3" xfId="0" applyFont="1" applyBorder="1" applyAlignment="1">
      <alignment horizontal="center" vertical="top" wrapText="1"/>
    </xf>
    <xf numFmtId="0" fontId="3" fillId="0" borderId="3" xfId="0" applyFont="1" applyBorder="1" applyAlignment="1">
      <alignment horizontal="left" vertical="top" wrapText="1"/>
    </xf>
    <xf numFmtId="0" fontId="3" fillId="0" borderId="3" xfId="0" applyFont="1" applyBorder="1" applyAlignment="1">
      <alignment horizontal="center" vertical="top" wrapText="1"/>
    </xf>
    <xf numFmtId="4" fontId="3" fillId="0" borderId="3" xfId="0" applyNumberFormat="1" applyFont="1" applyBorder="1" applyAlignment="1">
      <alignment horizontal="center" vertical="top" wrapText="1"/>
    </xf>
    <xf numFmtId="0" fontId="8" fillId="0" borderId="2" xfId="0" applyFont="1" applyBorder="1" applyAlignment="1">
      <alignment horizontal="left" vertical="top"/>
    </xf>
    <xf numFmtId="0" fontId="8" fillId="0" borderId="2" xfId="0" applyFont="1" applyBorder="1" applyAlignment="1">
      <alignment horizontal="left" vertical="top" wrapText="1"/>
    </xf>
    <xf numFmtId="0" fontId="2" fillId="0" borderId="4" xfId="0" applyFont="1" applyBorder="1" applyAlignment="1">
      <alignment horizontal="center" vertical="top" wrapText="1"/>
    </xf>
    <xf numFmtId="0" fontId="2" fillId="0" borderId="4" xfId="0" applyFont="1" applyBorder="1" applyAlignment="1">
      <alignment horizontal="left" vertical="top" wrapText="1"/>
    </xf>
    <xf numFmtId="4" fontId="2" fillId="0" borderId="4" xfId="0" applyNumberFormat="1" applyFont="1" applyBorder="1" applyAlignment="1">
      <alignment horizontal="center" vertical="top" wrapText="1"/>
    </xf>
    <xf numFmtId="0" fontId="2" fillId="0" borderId="3" xfId="0" applyFont="1" applyBorder="1" applyAlignment="1">
      <alignment horizontal="left" vertical="top" wrapText="1"/>
    </xf>
    <xf numFmtId="4" fontId="2" fillId="0" borderId="3" xfId="0" applyNumberFormat="1" applyFont="1" applyBorder="1" applyAlignment="1">
      <alignment horizontal="center" vertical="top" wrapText="1"/>
    </xf>
    <xf numFmtId="0" fontId="2" fillId="0" borderId="2" xfId="0" applyFont="1" applyBorder="1" applyAlignment="1">
      <alignment horizontal="left" vertical="top"/>
    </xf>
    <xf numFmtId="0" fontId="2" fillId="0" borderId="4" xfId="0" applyFont="1" applyBorder="1" applyAlignment="1">
      <alignment horizontal="center" vertical="top"/>
    </xf>
    <xf numFmtId="4" fontId="2" fillId="0" borderId="4" xfId="0" applyNumberFormat="1" applyFont="1" applyBorder="1" applyAlignment="1">
      <alignment horizontal="center" vertical="top"/>
    </xf>
    <xf numFmtId="0" fontId="2" fillId="0" borderId="3" xfId="0" applyFont="1" applyBorder="1" applyAlignment="1">
      <alignment horizontal="center" vertical="top"/>
    </xf>
    <xf numFmtId="4" fontId="2" fillId="0" borderId="3" xfId="0" applyNumberFormat="1" applyFont="1" applyBorder="1" applyAlignment="1">
      <alignment horizontal="center" vertical="top"/>
    </xf>
    <xf numFmtId="4" fontId="2" fillId="0" borderId="2" xfId="0" applyNumberFormat="1" applyFont="1" applyBorder="1" applyAlignment="1">
      <alignment horizontal="center" vertical="top" wrapText="1"/>
    </xf>
    <xf numFmtId="0" fontId="3" fillId="0" borderId="0" xfId="0" applyFont="1" applyAlignment="1">
      <alignment horizontal="left" vertical="top" wrapText="1"/>
    </xf>
    <xf numFmtId="0" fontId="3" fillId="0" borderId="2" xfId="0" applyFont="1" applyBorder="1" applyAlignment="1">
      <alignment horizontal="center" wrapText="1"/>
    </xf>
    <xf numFmtId="4" fontId="3" fillId="0" borderId="2" xfId="0" applyNumberFormat="1" applyFont="1" applyBorder="1" applyAlignment="1">
      <alignment horizontal="center" wrapText="1"/>
    </xf>
    <xf numFmtId="0" fontId="12" fillId="0" borderId="5" xfId="0" applyFont="1" applyBorder="1" applyAlignment="1">
      <alignment horizontal="center" vertical="top" wrapText="1"/>
    </xf>
    <xf numFmtId="0" fontId="13" fillId="0" borderId="5" xfId="0" applyFont="1" applyBorder="1" applyAlignment="1">
      <alignment vertical="top" wrapText="1"/>
    </xf>
    <xf numFmtId="0" fontId="12" fillId="0" borderId="5" xfId="0" applyFont="1" applyBorder="1" applyAlignment="1">
      <alignment horizontal="center" wrapText="1"/>
    </xf>
    <xf numFmtId="43" fontId="12" fillId="0" borderId="5" xfId="1" applyFont="1" applyBorder="1" applyAlignment="1">
      <alignment horizontal="right" wrapText="1"/>
    </xf>
    <xf numFmtId="0" fontId="12" fillId="0" borderId="5" xfId="0" applyFont="1" applyBorder="1" applyAlignment="1">
      <alignment wrapText="1"/>
    </xf>
    <xf numFmtId="0" fontId="12" fillId="0" borderId="5" xfId="0" applyFont="1" applyBorder="1" applyAlignment="1">
      <alignment vertical="top" wrapText="1"/>
    </xf>
    <xf numFmtId="43" fontId="12" fillId="0" borderId="5" xfId="1" applyFont="1" applyBorder="1" applyAlignment="1">
      <alignment wrapText="1"/>
    </xf>
    <xf numFmtId="3" fontId="12" fillId="0" borderId="5" xfId="0" applyNumberFormat="1" applyFont="1" applyBorder="1" applyAlignment="1">
      <alignment horizontal="center" wrapText="1"/>
    </xf>
    <xf numFmtId="0" fontId="7" fillId="0" borderId="2" xfId="0" applyFont="1" applyBorder="1" applyAlignment="1">
      <alignment horizontal="center" vertical="top"/>
    </xf>
    <xf numFmtId="0" fontId="7" fillId="0" borderId="2" xfId="0" applyFont="1" applyBorder="1" applyAlignment="1">
      <alignment horizontal="left" vertical="top" wrapText="1"/>
    </xf>
    <xf numFmtId="4" fontId="7" fillId="0" borderId="2" xfId="0" applyNumberFormat="1" applyFont="1" applyBorder="1" applyAlignment="1">
      <alignment horizontal="center" vertical="top"/>
    </xf>
    <xf numFmtId="4" fontId="2" fillId="0" borderId="1" xfId="0" applyNumberFormat="1" applyFont="1" applyBorder="1" applyAlignment="1">
      <alignment horizontal="center" vertical="top" wrapText="1"/>
    </xf>
    <xf numFmtId="0" fontId="16" fillId="0" borderId="2" xfId="0" applyFont="1" applyBorder="1" applyAlignment="1">
      <alignment horizontal="center" vertical="top" wrapText="1"/>
    </xf>
    <xf numFmtId="0" fontId="16" fillId="0" borderId="2" xfId="0" applyFont="1" applyBorder="1" applyAlignment="1">
      <alignment horizontal="left" vertical="top" wrapText="1"/>
    </xf>
    <xf numFmtId="4" fontId="16" fillId="0" borderId="2" xfId="0" applyNumberFormat="1" applyFont="1" applyBorder="1" applyAlignment="1">
      <alignment horizontal="center" vertical="top" wrapText="1"/>
    </xf>
    <xf numFmtId="0" fontId="17" fillId="0" borderId="5" xfId="0" applyFont="1" applyBorder="1" applyAlignment="1">
      <alignment horizontal="center" vertical="top" wrapText="1"/>
    </xf>
    <xf numFmtId="0" fontId="17" fillId="0" borderId="5" xfId="0" applyFont="1" applyBorder="1" applyAlignment="1">
      <alignment horizontal="center" wrapText="1"/>
    </xf>
    <xf numFmtId="0" fontId="18" fillId="0" borderId="6" xfId="0" applyFont="1" applyBorder="1" applyAlignment="1">
      <alignment horizontal="left" wrapText="1"/>
    </xf>
    <xf numFmtId="43" fontId="19" fillId="0" borderId="6" xfId="1" applyFont="1" applyBorder="1" applyAlignment="1">
      <alignment horizontal="center" vertical="top" wrapText="1"/>
    </xf>
    <xf numFmtId="49" fontId="12" fillId="0" borderId="5" xfId="0" applyNumberFormat="1" applyFont="1" applyBorder="1" applyAlignment="1">
      <alignment horizontal="center" vertical="top" wrapText="1"/>
    </xf>
    <xf numFmtId="49" fontId="12" fillId="0" borderId="5" xfId="0" applyNumberFormat="1" applyFont="1" applyBorder="1" applyAlignment="1">
      <alignment horizontal="center" wrapText="1"/>
    </xf>
    <xf numFmtId="0" fontId="7" fillId="0" borderId="2" xfId="0" applyFont="1" applyBorder="1" applyAlignment="1">
      <alignment horizontal="center" vertical="top" wrapText="1"/>
    </xf>
    <xf numFmtId="4" fontId="7" fillId="0" borderId="2" xfId="0" applyNumberFormat="1" applyFont="1" applyBorder="1" applyAlignment="1">
      <alignment horizontal="center" vertical="top" wrapText="1"/>
    </xf>
    <xf numFmtId="0" fontId="13" fillId="0" borderId="5" xfId="0" applyFont="1" applyBorder="1" applyAlignment="1">
      <alignment horizontal="center" vertical="top" wrapText="1"/>
    </xf>
    <xf numFmtId="0" fontId="12" fillId="0" borderId="13" xfId="0" applyFont="1" applyBorder="1" applyAlignment="1">
      <alignment horizontal="center" wrapText="1"/>
    </xf>
    <xf numFmtId="0" fontId="12" fillId="0" borderId="14" xfId="0" applyFont="1" applyBorder="1" applyAlignment="1">
      <alignment horizontal="center" wrapText="1"/>
    </xf>
    <xf numFmtId="43" fontId="21" fillId="0" borderId="5" xfId="1" applyFont="1" applyBorder="1" applyAlignment="1">
      <alignment horizontal="center" vertical="top" wrapText="1"/>
    </xf>
    <xf numFmtId="0" fontId="12" fillId="0" borderId="5" xfId="0" applyFont="1" applyBorder="1" applyAlignment="1">
      <alignment horizontal="center" vertical="top"/>
    </xf>
    <xf numFmtId="0" fontId="12" fillId="0" borderId="5"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43" fontId="21" fillId="0" borderId="5" xfId="1" applyFont="1" applyBorder="1" applyAlignment="1">
      <alignment horizontal="center" vertical="top"/>
    </xf>
    <xf numFmtId="0" fontId="13" fillId="0" borderId="5" xfId="0" applyFont="1" applyBorder="1" applyAlignment="1">
      <alignment horizontal="center" vertical="top"/>
    </xf>
    <xf numFmtId="43" fontId="22" fillId="0" borderId="5" xfId="1" applyFont="1" applyBorder="1" applyAlignment="1">
      <alignment horizontal="center" vertical="top" wrapText="1"/>
    </xf>
    <xf numFmtId="49" fontId="12" fillId="0" borderId="5" xfId="0" applyNumberFormat="1" applyFont="1" applyBorder="1" applyAlignment="1">
      <alignment vertical="top" wrapText="1"/>
    </xf>
    <xf numFmtId="49" fontId="12" fillId="0" borderId="5" xfId="0" applyNumberFormat="1" applyFont="1" applyBorder="1" applyAlignment="1">
      <alignment horizontal="center" vertical="top"/>
    </xf>
    <xf numFmtId="49" fontId="12" fillId="0" borderId="5" xfId="0" applyNumberFormat="1" applyFont="1" applyBorder="1" applyAlignment="1">
      <alignment vertical="top"/>
    </xf>
    <xf numFmtId="49" fontId="12" fillId="0" borderId="5" xfId="0" applyNumberFormat="1" applyFont="1" applyBorder="1" applyAlignment="1">
      <alignment horizontal="center"/>
    </xf>
    <xf numFmtId="43" fontId="22" fillId="0" borderId="5" xfId="1" applyFont="1" applyBorder="1" applyAlignment="1">
      <alignment horizontal="center" vertical="top"/>
    </xf>
    <xf numFmtId="49" fontId="23" fillId="0" borderId="5" xfId="0" applyNumberFormat="1" applyFont="1" applyBorder="1" applyAlignment="1">
      <alignment horizontal="center" vertical="top"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3" fontId="24" fillId="0" borderId="6" xfId="1" applyFont="1" applyBorder="1" applyAlignment="1">
      <alignment horizontal="center" vertical="top" wrapText="1"/>
    </xf>
    <xf numFmtId="49" fontId="12" fillId="0" borderId="13" xfId="0" applyNumberFormat="1" applyFont="1" applyBorder="1" applyAlignment="1">
      <alignment wrapText="1"/>
    </xf>
    <xf numFmtId="49" fontId="12" fillId="0" borderId="14" xfId="0" applyNumberFormat="1" applyFont="1" applyBorder="1" applyAlignment="1">
      <alignment wrapText="1"/>
    </xf>
    <xf numFmtId="43" fontId="24" fillId="0" borderId="5" xfId="1" applyFont="1" applyBorder="1" applyAlignment="1">
      <alignment horizontal="center" vertical="top" wrapText="1"/>
    </xf>
    <xf numFmtId="49" fontId="12" fillId="0" borderId="13" xfId="0" applyNumberFormat="1" applyFont="1" applyBorder="1"/>
    <xf numFmtId="49" fontId="12" fillId="0" borderId="14" xfId="0" applyNumberFormat="1" applyFont="1" applyBorder="1"/>
    <xf numFmtId="43" fontId="24" fillId="0" borderId="5" xfId="1" applyFont="1" applyBorder="1" applyAlignment="1">
      <alignment horizontal="center" vertical="top"/>
    </xf>
    <xf numFmtId="49" fontId="12" fillId="0" borderId="6" xfId="0" applyNumberFormat="1" applyFont="1" applyBorder="1" applyAlignment="1">
      <alignment horizontal="center" vertical="top" wrapText="1"/>
    </xf>
    <xf numFmtId="49" fontId="12" fillId="0" borderId="6" xfId="0" applyNumberFormat="1" applyFont="1" applyBorder="1" applyAlignment="1">
      <alignment vertical="top" wrapText="1"/>
    </xf>
    <xf numFmtId="49" fontId="12" fillId="0" borderId="6" xfId="0" applyNumberFormat="1" applyFont="1" applyBorder="1" applyAlignment="1">
      <alignment horizontal="center" wrapText="1"/>
    </xf>
    <xf numFmtId="43" fontId="24" fillId="0" borderId="19" xfId="1" applyFont="1" applyBorder="1" applyAlignment="1">
      <alignment horizontal="center" vertical="top" wrapText="1"/>
    </xf>
    <xf numFmtId="0" fontId="25" fillId="0" borderId="2" xfId="0" applyFont="1" applyBorder="1" applyAlignment="1">
      <alignment horizontal="center" vertical="top" wrapText="1"/>
    </xf>
    <xf numFmtId="0" fontId="26" fillId="0" borderId="20" xfId="0" applyFont="1" applyBorder="1" applyAlignment="1">
      <alignment horizontal="left" vertical="top" wrapText="1"/>
    </xf>
    <xf numFmtId="0" fontId="26" fillId="0" borderId="0" xfId="0" applyFont="1" applyAlignment="1">
      <alignment horizontal="left" vertical="top" wrapText="1"/>
    </xf>
    <xf numFmtId="4" fontId="26" fillId="0" borderId="0" xfId="0" applyNumberFormat="1" applyFont="1" applyAlignment="1">
      <alignment horizontal="left" vertical="top" wrapText="1"/>
    </xf>
    <xf numFmtId="4" fontId="26" fillId="0" borderId="21" xfId="0" applyNumberFormat="1" applyFont="1" applyBorder="1" applyAlignment="1">
      <alignment horizontal="left" vertical="top" wrapText="1"/>
    </xf>
    <xf numFmtId="0" fontId="13" fillId="0" borderId="5" xfId="0" applyFont="1" applyBorder="1" applyAlignment="1">
      <alignment horizontal="center" wrapText="1"/>
    </xf>
    <xf numFmtId="49" fontId="12" fillId="0" borderId="5" xfId="1" applyNumberFormat="1" applyFont="1" applyBorder="1" applyAlignment="1">
      <alignment horizontal="right" wrapText="1"/>
    </xf>
    <xf numFmtId="49" fontId="23" fillId="0" borderId="5" xfId="1" applyNumberFormat="1" applyFont="1" applyBorder="1" applyAlignment="1">
      <alignment horizontal="right" wrapText="1"/>
    </xf>
    <xf numFmtId="43" fontId="23" fillId="0" borderId="25" xfId="0" applyNumberFormat="1" applyFont="1" applyBorder="1" applyAlignment="1">
      <alignment wrapText="1"/>
    </xf>
    <xf numFmtId="0" fontId="12" fillId="0" borderId="26" xfId="0" applyFont="1" applyBorder="1" applyAlignment="1">
      <alignment wrapText="1"/>
    </xf>
    <xf numFmtId="43" fontId="12" fillId="0" borderId="5" xfId="0" applyNumberFormat="1" applyFont="1" applyBorder="1" applyAlignment="1">
      <alignment wrapText="1"/>
    </xf>
    <xf numFmtId="49" fontId="12" fillId="0" borderId="9" xfId="0" applyNumberFormat="1" applyFont="1" applyBorder="1" applyAlignment="1">
      <alignment wrapText="1"/>
    </xf>
    <xf numFmtId="49" fontId="12" fillId="0" borderId="9" xfId="1" applyNumberFormat="1" applyFont="1" applyBorder="1" applyAlignment="1">
      <alignment wrapText="1"/>
    </xf>
    <xf numFmtId="43" fontId="21" fillId="0" borderId="9" xfId="1" applyFont="1" applyBorder="1" applyAlignment="1">
      <alignment horizontal="center" vertical="top" wrapText="1"/>
    </xf>
    <xf numFmtId="49" fontId="12" fillId="0" borderId="12" xfId="0" applyNumberFormat="1" applyFont="1" applyBorder="1" applyAlignment="1">
      <alignment wrapText="1"/>
    </xf>
    <xf numFmtId="49" fontId="12" fillId="0" borderId="12" xfId="1" applyNumberFormat="1" applyFont="1" applyBorder="1" applyAlignment="1">
      <alignment wrapText="1"/>
    </xf>
    <xf numFmtId="43" fontId="21" fillId="0" borderId="12" xfId="1" applyFont="1" applyBorder="1" applyAlignment="1">
      <alignment horizontal="center" vertical="top" wrapText="1"/>
    </xf>
    <xf numFmtId="4" fontId="26" fillId="0" borderId="21" xfId="0" applyNumberFormat="1" applyFont="1" applyBorder="1" applyAlignment="1">
      <alignment horizontal="center" vertical="top" wrapText="1"/>
    </xf>
    <xf numFmtId="0" fontId="26" fillId="0" borderId="20" xfId="0" applyFont="1" applyBorder="1" applyAlignment="1">
      <alignment wrapText="1"/>
    </xf>
    <xf numFmtId="0" fontId="26" fillId="0" borderId="0" xfId="0" applyFont="1" applyAlignment="1">
      <alignment horizontal="center" vertical="top" wrapText="1"/>
    </xf>
    <xf numFmtId="4" fontId="26" fillId="0" borderId="0" xfId="0" applyNumberFormat="1" applyFont="1" applyAlignment="1">
      <alignment horizontal="center" vertical="top" wrapText="1"/>
    </xf>
    <xf numFmtId="4" fontId="26" fillId="0" borderId="24" xfId="0" applyNumberFormat="1" applyFont="1" applyBorder="1" applyAlignment="1">
      <alignment horizontal="center" vertical="top"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164" fontId="3" fillId="0" borderId="1" xfId="3" applyFont="1" applyBorder="1" applyAlignment="1" applyProtection="1">
      <alignment horizontal="right" vertical="center"/>
    </xf>
    <xf numFmtId="0" fontId="26" fillId="0" borderId="0" xfId="0" applyFont="1" applyAlignment="1">
      <alignment wrapText="1"/>
    </xf>
    <xf numFmtId="0" fontId="5" fillId="0" borderId="1"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165" fontId="3" fillId="0" borderId="1" xfId="3" applyNumberFormat="1" applyFont="1" applyBorder="1" applyAlignment="1" applyProtection="1">
      <alignment horizontal="center" vertical="center"/>
    </xf>
    <xf numFmtId="164" fontId="2" fillId="0" borderId="1" xfId="3" applyFont="1" applyBorder="1" applyAlignment="1" applyProtection="1">
      <alignment horizontal="right" vertical="center"/>
    </xf>
    <xf numFmtId="0" fontId="26" fillId="3" borderId="0" xfId="0" applyFont="1" applyFill="1"/>
    <xf numFmtId="0" fontId="2" fillId="3" borderId="29" xfId="2" applyFont="1" applyFill="1" applyBorder="1" applyAlignment="1" applyProtection="1">
      <alignment horizontal="left" vertical="center" wrapText="1"/>
    </xf>
    <xf numFmtId="0" fontId="2" fillId="3" borderId="1" xfId="2" applyFont="1" applyFill="1" applyBorder="1" applyAlignment="1" applyProtection="1">
      <alignment horizontal="left" vertical="center" wrapText="1"/>
    </xf>
    <xf numFmtId="4" fontId="2" fillId="3" borderId="30" xfId="2" applyNumberFormat="1" applyFont="1" applyFill="1" applyBorder="1" applyAlignment="1" applyProtection="1">
      <alignment horizontal="left" vertical="center" wrapText="1"/>
    </xf>
    <xf numFmtId="0" fontId="26" fillId="0" borderId="0" xfId="0" applyFont="1"/>
    <xf numFmtId="0" fontId="2" fillId="3" borderId="13" xfId="2" applyFont="1" applyFill="1" applyBorder="1" applyAlignment="1" applyProtection="1">
      <alignment horizontal="left" vertical="center" wrapText="1"/>
    </xf>
    <xf numFmtId="0" fontId="8" fillId="3" borderId="2" xfId="2" applyFont="1" applyFill="1" applyBorder="1" applyAlignment="1" applyProtection="1">
      <alignment horizontal="left" vertical="center" wrapText="1"/>
    </xf>
    <xf numFmtId="0" fontId="3" fillId="3" borderId="2" xfId="2" applyFont="1" applyFill="1" applyBorder="1" applyAlignment="1" applyProtection="1">
      <alignment horizontal="left" vertical="center"/>
    </xf>
    <xf numFmtId="4" fontId="3" fillId="3" borderId="14" xfId="2" applyNumberFormat="1" applyFont="1" applyFill="1" applyBorder="1" applyAlignment="1" applyProtection="1">
      <alignment horizontal="left" vertical="center"/>
    </xf>
    <xf numFmtId="0" fontId="3" fillId="3" borderId="2" xfId="2" applyFont="1" applyFill="1" applyBorder="1" applyAlignment="1" applyProtection="1">
      <alignment horizontal="left" vertical="center" wrapText="1"/>
    </xf>
    <xf numFmtId="0" fontId="3" fillId="3" borderId="13" xfId="2" applyFont="1" applyFill="1" applyBorder="1" applyAlignment="1" applyProtection="1">
      <alignment horizontal="left" vertical="center"/>
    </xf>
    <xf numFmtId="0" fontId="2" fillId="3" borderId="2" xfId="2" applyFont="1" applyFill="1" applyBorder="1" applyAlignment="1" applyProtection="1">
      <alignment horizontal="left" vertical="center" wrapText="1"/>
    </xf>
    <xf numFmtId="4" fontId="2" fillId="3" borderId="14" xfId="2" applyNumberFormat="1" applyFont="1" applyFill="1" applyBorder="1" applyAlignment="1" applyProtection="1">
      <alignment horizontal="left" vertical="center"/>
    </xf>
    <xf numFmtId="0" fontId="2" fillId="3" borderId="2" xfId="2" applyFont="1" applyFill="1" applyBorder="1" applyAlignment="1" applyProtection="1">
      <alignment horizontal="left" vertical="center"/>
    </xf>
    <xf numFmtId="0" fontId="5" fillId="3" borderId="13" xfId="2" applyFont="1" applyFill="1" applyBorder="1" applyAlignment="1" applyProtection="1">
      <alignment horizontal="left" vertical="center"/>
    </xf>
    <xf numFmtId="0" fontId="5" fillId="3" borderId="3" xfId="2" applyFont="1" applyFill="1" applyBorder="1" applyAlignment="1" applyProtection="1">
      <alignment horizontal="left" vertical="center"/>
    </xf>
    <xf numFmtId="4" fontId="3" fillId="3" borderId="31" xfId="2" applyNumberFormat="1" applyFont="1" applyFill="1" applyBorder="1" applyAlignment="1" applyProtection="1">
      <alignment horizontal="left" vertical="center"/>
    </xf>
    <xf numFmtId="0" fontId="2" fillId="3" borderId="4" xfId="2" applyFont="1" applyFill="1" applyBorder="1" applyAlignment="1" applyProtection="1">
      <alignment horizontal="left" vertical="center" wrapText="1"/>
    </xf>
    <xf numFmtId="0" fontId="3" fillId="3" borderId="4" xfId="2" applyFont="1" applyFill="1" applyBorder="1" applyAlignment="1" applyProtection="1">
      <alignment horizontal="left" vertical="center"/>
    </xf>
    <xf numFmtId="4" fontId="3" fillId="3" borderId="32" xfId="2" applyNumberFormat="1" applyFont="1" applyFill="1" applyBorder="1" applyAlignment="1" applyProtection="1">
      <alignment horizontal="left" vertical="center"/>
    </xf>
    <xf numFmtId="0" fontId="2" fillId="3" borderId="13" xfId="2" applyFont="1" applyFill="1" applyBorder="1" applyAlignment="1" applyProtection="1">
      <alignment horizontal="left" vertical="center"/>
    </xf>
    <xf numFmtId="0" fontId="3" fillId="3" borderId="21" xfId="2" applyFont="1" applyFill="1" applyBorder="1" applyAlignment="1" applyProtection="1">
      <alignment horizontal="left" vertical="center"/>
    </xf>
    <xf numFmtId="0" fontId="3" fillId="3" borderId="3" xfId="2" applyFont="1" applyFill="1" applyBorder="1" applyAlignment="1" applyProtection="1">
      <alignment horizontal="left" vertical="center" wrapText="1"/>
    </xf>
    <xf numFmtId="0" fontId="3" fillId="3" borderId="3" xfId="2" applyFont="1" applyFill="1" applyBorder="1" applyAlignment="1" applyProtection="1">
      <alignment horizontal="left" vertical="center"/>
    </xf>
    <xf numFmtId="4" fontId="2" fillId="3" borderId="31" xfId="2" applyNumberFormat="1" applyFont="1" applyFill="1" applyBorder="1" applyAlignment="1" applyProtection="1">
      <alignment horizontal="left" vertical="center"/>
    </xf>
    <xf numFmtId="0" fontId="3" fillId="3" borderId="4" xfId="2" applyFont="1" applyFill="1" applyBorder="1" applyAlignment="1" applyProtection="1">
      <alignment horizontal="left" vertical="center" wrapText="1"/>
    </xf>
    <xf numFmtId="4" fontId="2" fillId="3" borderId="32" xfId="2" applyNumberFormat="1" applyFont="1" applyFill="1" applyBorder="1" applyAlignment="1" applyProtection="1">
      <alignment horizontal="left" vertical="center"/>
    </xf>
    <xf numFmtId="4" fontId="2" fillId="3" borderId="33" xfId="2" applyNumberFormat="1" applyFont="1" applyFill="1" applyBorder="1" applyAlignment="1" applyProtection="1">
      <alignment horizontal="left" vertical="center"/>
    </xf>
    <xf numFmtId="4" fontId="3" fillId="3" borderId="14" xfId="2" applyNumberFormat="1" applyFont="1" applyFill="1" applyBorder="1" applyAlignment="1" applyProtection="1">
      <alignment horizontal="left" vertical="center" wrapText="1"/>
    </xf>
    <xf numFmtId="0" fontId="30" fillId="4" borderId="10" xfId="2" applyFont="1" applyFill="1" applyBorder="1" applyAlignment="1" applyProtection="1">
      <alignment horizontal="left" vertical="center"/>
    </xf>
    <xf numFmtId="4" fontId="2" fillId="5" borderId="11" xfId="2" applyNumberFormat="1" applyFont="1" applyFill="1" applyBorder="1" applyAlignment="1" applyProtection="1">
      <alignment horizontal="left" vertical="center" wrapText="1"/>
    </xf>
    <xf numFmtId="0" fontId="31" fillId="3" borderId="0" xfId="0" applyFont="1" applyFill="1"/>
    <xf numFmtId="0" fontId="3" fillId="3" borderId="6" xfId="2" applyFont="1" applyFill="1" applyBorder="1" applyAlignment="1" applyProtection="1">
      <alignment horizontal="left" vertical="center" wrapText="1"/>
    </xf>
    <xf numFmtId="4" fontId="4" fillId="3" borderId="6" xfId="2" applyNumberFormat="1" applyFont="1" applyFill="1" applyBorder="1" applyAlignment="1" applyProtection="1">
      <alignment horizontal="left" vertical="center" wrapText="1"/>
    </xf>
    <xf numFmtId="0" fontId="4" fillId="3" borderId="6" xfId="2" applyFont="1" applyFill="1" applyBorder="1" applyAlignment="1" applyProtection="1">
      <alignment horizontal="left" vertical="center" wrapText="1"/>
    </xf>
    <xf numFmtId="0" fontId="26" fillId="0" borderId="22" xfId="0" applyFont="1" applyBorder="1" applyAlignment="1">
      <alignment horizontal="center" wrapText="1"/>
    </xf>
    <xf numFmtId="0" fontId="26" fillId="0" borderId="23" xfId="0" applyFont="1" applyBorder="1" applyAlignment="1">
      <alignment horizontal="center" wrapText="1"/>
    </xf>
    <xf numFmtId="0" fontId="26" fillId="0" borderId="20" xfId="0" applyFont="1" applyBorder="1" applyAlignment="1">
      <alignment horizontal="center" wrapText="1"/>
    </xf>
    <xf numFmtId="0" fontId="26" fillId="0" borderId="0" xfId="0" applyFont="1" applyAlignment="1">
      <alignment horizontal="center" wrapText="1"/>
    </xf>
    <xf numFmtId="0" fontId="26" fillId="0" borderId="20" xfId="0" applyFont="1" applyBorder="1" applyAlignment="1">
      <alignment vertical="center" wrapText="1"/>
    </xf>
    <xf numFmtId="0" fontId="26" fillId="0" borderId="0" xfId="0" applyFont="1" applyAlignment="1">
      <alignment vertical="center" wrapText="1"/>
    </xf>
    <xf numFmtId="0" fontId="12" fillId="0" borderId="13" xfId="0" applyFont="1" applyBorder="1" applyAlignment="1">
      <alignment horizontal="center" wrapText="1"/>
    </xf>
    <xf numFmtId="0" fontId="12" fillId="0" borderId="14" xfId="0" applyFont="1" applyBorder="1" applyAlignment="1">
      <alignment horizontal="center" wrapText="1"/>
    </xf>
    <xf numFmtId="49" fontId="12" fillId="0" borderId="17" xfId="0" applyNumberFormat="1" applyFont="1" applyBorder="1" applyAlignment="1">
      <alignment horizontal="center" wrapText="1"/>
    </xf>
    <xf numFmtId="49" fontId="12" fillId="0" borderId="18" xfId="0" applyNumberFormat="1" applyFont="1" applyBorder="1" applyAlignment="1">
      <alignment horizontal="center" wrapText="1"/>
    </xf>
    <xf numFmtId="0" fontId="26" fillId="0" borderId="20" xfId="0" applyFont="1" applyBorder="1" applyAlignment="1">
      <alignment horizontal="left" vertical="top" wrapText="1"/>
    </xf>
    <xf numFmtId="0" fontId="26" fillId="0" borderId="0" xfId="0" applyFont="1" applyAlignment="1">
      <alignment horizontal="left" vertical="top" wrapText="1"/>
    </xf>
    <xf numFmtId="0" fontId="26" fillId="0" borderId="21" xfId="0" applyFont="1" applyBorder="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12" fillId="0" borderId="13" xfId="0" applyFont="1" applyBorder="1" applyAlignment="1">
      <alignment horizontal="center"/>
    </xf>
    <xf numFmtId="0" fontId="12" fillId="0" borderId="14" xfId="0" applyFont="1" applyBorder="1" applyAlignment="1">
      <alignment horizontal="center"/>
    </xf>
    <xf numFmtId="0" fontId="2" fillId="0" borderId="1" xfId="0" applyFont="1" applyBorder="1" applyAlignment="1">
      <alignment horizontal="center" wrapText="1"/>
    </xf>
    <xf numFmtId="49" fontId="12" fillId="0" borderId="5" xfId="0" applyNumberFormat="1" applyFont="1" applyBorder="1" applyAlignment="1">
      <alignment horizontal="center" vertical="top" wrapText="1"/>
    </xf>
    <xf numFmtId="49" fontId="12" fillId="0" borderId="5" xfId="0" applyNumberFormat="1" applyFont="1" applyBorder="1" applyAlignment="1">
      <alignment horizontal="center" wrapText="1"/>
    </xf>
    <xf numFmtId="49" fontId="20" fillId="0" borderId="7"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11" xfId="0" applyNumberFormat="1" applyFont="1" applyBorder="1" applyAlignment="1">
      <alignment horizontal="center" vertical="center" wrapText="1"/>
    </xf>
    <xf numFmtId="43" fontId="20" fillId="0" borderId="9" xfId="1" applyFont="1" applyBorder="1" applyAlignment="1">
      <alignment horizontal="center" vertical="center" wrapText="1"/>
    </xf>
    <xf numFmtId="43" fontId="20" fillId="0" borderId="12" xfId="1" applyFont="1" applyBorder="1" applyAlignment="1">
      <alignment horizontal="center" vertical="center" wrapText="1"/>
    </xf>
    <xf numFmtId="0" fontId="5" fillId="0" borderId="1" xfId="0" applyFont="1" applyBorder="1" applyAlignment="1">
      <alignment horizontal="left" vertical="top" wrapText="1"/>
    </xf>
    <xf numFmtId="0" fontId="2" fillId="3" borderId="7" xfId="0" applyFont="1" applyFill="1" applyBorder="1" applyAlignment="1">
      <alignment horizontal="left" vertical="center"/>
    </xf>
    <xf numFmtId="0" fontId="2" fillId="3" borderId="28" xfId="0" applyFont="1" applyFill="1" applyBorder="1" applyAlignment="1">
      <alignment horizontal="left" vertical="center"/>
    </xf>
    <xf numFmtId="0" fontId="2" fillId="3" borderId="8" xfId="0" applyFont="1" applyFill="1" applyBorder="1" applyAlignment="1">
      <alignment horizontal="left" vertical="center"/>
    </xf>
    <xf numFmtId="0" fontId="2" fillId="3" borderId="13" xfId="0" applyFont="1" applyFill="1" applyBorder="1" applyAlignment="1">
      <alignment horizontal="left" vertical="center"/>
    </xf>
    <xf numFmtId="0" fontId="2" fillId="3" borderId="0" xfId="0" applyFont="1" applyFill="1" applyAlignment="1">
      <alignment horizontal="left" vertical="center"/>
    </xf>
    <xf numFmtId="0" fontId="2" fillId="3" borderId="14" xfId="0" applyFont="1" applyFill="1" applyBorder="1" applyAlignment="1">
      <alignment horizontal="left" vertical="center"/>
    </xf>
    <xf numFmtId="0" fontId="2" fillId="3" borderId="2" xfId="2" applyFont="1" applyFill="1" applyBorder="1" applyAlignment="1" applyProtection="1">
      <alignment horizontal="left" vertical="center" wrapText="1"/>
    </xf>
    <xf numFmtId="0" fontId="2" fillId="3" borderId="1" xfId="2" applyFont="1" applyFill="1" applyBorder="1" applyAlignment="1" applyProtection="1">
      <alignment horizontal="left" vertical="center" wrapText="1"/>
    </xf>
    <xf numFmtId="0" fontId="2" fillId="4" borderId="34" xfId="2" applyFont="1" applyFill="1" applyBorder="1" applyAlignment="1" applyProtection="1">
      <alignment horizontal="left" vertical="center" wrapText="1"/>
    </xf>
    <xf numFmtId="0" fontId="2" fillId="4" borderId="35" xfId="2" applyFont="1" applyFill="1" applyBorder="1" applyAlignment="1" applyProtection="1">
      <alignment horizontal="left" vertical="center" wrapText="1"/>
    </xf>
    <xf numFmtId="0" fontId="2" fillId="4" borderId="36" xfId="2" applyFont="1" applyFill="1" applyBorder="1" applyAlignment="1" applyProtection="1">
      <alignment horizontal="left" vertical="center" wrapText="1"/>
    </xf>
  </cellXfs>
  <cellStyles count="4">
    <cellStyle name="Comma" xfId="1" builtinId="3"/>
    <cellStyle name="Comma 7" xfId="3" xr:uid="{8BC0230F-2FA7-498B-8B44-B72D43AC3C2F}"/>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2952720</xdr:colOff>
      <xdr:row>334</xdr:row>
      <xdr:rowOff>190375</xdr:rowOff>
    </xdr:from>
    <xdr:ext cx="13970" cy="2733675"/>
    <xdr:grpSp>
      <xdr:nvGrpSpPr>
        <xdr:cNvPr id="2" name="Group 16">
          <a:extLst>
            <a:ext uri="{FF2B5EF4-FFF2-40B4-BE49-F238E27FC236}">
              <a16:creationId xmlns:a16="http://schemas.microsoft.com/office/drawing/2014/main" id="{A24B1C7E-2478-4F53-BB13-E0AE3C81EA8A}"/>
            </a:ext>
          </a:extLst>
        </xdr:cNvPr>
        <xdr:cNvGrpSpPr/>
      </xdr:nvGrpSpPr>
      <xdr:grpSpPr>
        <a:xfrm>
          <a:off x="3417064" y="75759344"/>
          <a:ext cx="13970" cy="2733675"/>
          <a:chOff x="0" y="0"/>
          <a:chExt cx="13970" cy="2733675"/>
        </a:xfrm>
      </xdr:grpSpPr>
      <xdr:sp macro="" textlink="">
        <xdr:nvSpPr>
          <xdr:cNvPr id="3" name="Shape 17">
            <a:extLst>
              <a:ext uri="{FF2B5EF4-FFF2-40B4-BE49-F238E27FC236}">
                <a16:creationId xmlns:a16="http://schemas.microsoft.com/office/drawing/2014/main" id="{947370DD-BE18-4EA7-DFF9-2111CCDC0C95}"/>
              </a:ext>
            </a:extLst>
          </xdr:cNvPr>
          <xdr:cNvSpPr/>
        </xdr:nvSpPr>
        <xdr:spPr>
          <a:xfrm>
            <a:off x="0" y="12"/>
            <a:ext cx="9525" cy="2156460"/>
          </a:xfrm>
          <a:custGeom>
            <a:avLst/>
            <a:gdLst/>
            <a:ahLst/>
            <a:cxnLst/>
            <a:rect l="0" t="0" r="0" b="0"/>
            <a:pathLst>
              <a:path w="9525" h="2156460">
                <a:moveTo>
                  <a:pt x="9144" y="0"/>
                </a:moveTo>
                <a:lnTo>
                  <a:pt x="0" y="0"/>
                </a:lnTo>
                <a:lnTo>
                  <a:pt x="0" y="269748"/>
                </a:lnTo>
                <a:lnTo>
                  <a:pt x="0" y="537972"/>
                </a:lnTo>
                <a:lnTo>
                  <a:pt x="0" y="539496"/>
                </a:lnTo>
                <a:lnTo>
                  <a:pt x="0" y="807720"/>
                </a:lnTo>
                <a:lnTo>
                  <a:pt x="0" y="2156460"/>
                </a:lnTo>
                <a:lnTo>
                  <a:pt x="9144" y="2156460"/>
                </a:lnTo>
                <a:lnTo>
                  <a:pt x="9144" y="807720"/>
                </a:lnTo>
                <a:lnTo>
                  <a:pt x="9144" y="539496"/>
                </a:lnTo>
                <a:lnTo>
                  <a:pt x="9144" y="537972"/>
                </a:lnTo>
                <a:lnTo>
                  <a:pt x="9144" y="269748"/>
                </a:lnTo>
                <a:lnTo>
                  <a:pt x="9144" y="0"/>
                </a:lnTo>
                <a:close/>
              </a:path>
            </a:pathLst>
          </a:custGeom>
          <a:solidFill>
            <a:srgbClr val="000000"/>
          </a:solidFill>
        </xdr:spPr>
      </xdr:sp>
      <xdr:sp macro="" textlink="">
        <xdr:nvSpPr>
          <xdr:cNvPr id="4" name="Shape 18">
            <a:extLst>
              <a:ext uri="{FF2B5EF4-FFF2-40B4-BE49-F238E27FC236}">
                <a16:creationId xmlns:a16="http://schemas.microsoft.com/office/drawing/2014/main" id="{A8F0425F-AE78-27A6-2A97-E40DF69C64B5}"/>
              </a:ext>
            </a:extLst>
          </xdr:cNvPr>
          <xdr:cNvSpPr/>
        </xdr:nvSpPr>
        <xdr:spPr>
          <a:xfrm>
            <a:off x="9070" y="2135711"/>
            <a:ext cx="0" cy="598170"/>
          </a:xfrm>
          <a:custGeom>
            <a:avLst/>
            <a:gdLst/>
            <a:ahLst/>
            <a:cxnLst/>
            <a:rect l="0" t="0" r="0" b="0"/>
            <a:pathLst>
              <a:path h="598170">
                <a:moveTo>
                  <a:pt x="0" y="597829"/>
                </a:moveTo>
                <a:lnTo>
                  <a:pt x="0" y="0"/>
                </a:lnTo>
              </a:path>
            </a:pathLst>
          </a:custGeom>
          <a:ln w="9154">
            <a:solidFill>
              <a:srgbClr val="000000"/>
            </a:solidFill>
          </a:ln>
        </xdr:spPr>
      </xdr:sp>
    </xdr:grp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01"/>
  <sheetViews>
    <sheetView tabSelected="1" view="pageBreakPreview" zoomScale="160" zoomScaleNormal="160" zoomScaleSheetLayoutView="160" workbookViewId="0">
      <selection activeCell="E6" sqref="E6"/>
    </sheetView>
  </sheetViews>
  <sheetFormatPr defaultColWidth="9.140625" defaultRowHeight="16.5" x14ac:dyDescent="0.25"/>
  <cols>
    <col min="1" max="1" width="7" style="4" customWidth="1"/>
    <col min="2" max="2" width="44.28515625" style="8" customWidth="1"/>
    <col min="3" max="3" width="6.28515625" style="6" customWidth="1"/>
    <col min="4" max="4" width="7.5703125" style="6" customWidth="1"/>
    <col min="5" max="5" width="13.28515625" style="7" customWidth="1"/>
    <col min="6" max="6" width="19.85546875" style="7" customWidth="1"/>
    <col min="7" max="7" width="11.5703125" style="1" bestFit="1" customWidth="1"/>
    <col min="8" max="8" width="9.140625" style="1"/>
    <col min="9" max="9" width="11.5703125" style="1" bestFit="1" customWidth="1"/>
    <col min="10" max="10" width="9.140625" style="1"/>
    <col min="11" max="11" width="7" style="4" hidden="1" customWidth="1"/>
    <col min="12" max="12" width="47.140625" style="8" hidden="1" customWidth="1"/>
    <col min="13" max="13" width="5.7109375" style="6" hidden="1" customWidth="1"/>
    <col min="14" max="14" width="7.5703125" style="6" hidden="1" customWidth="1"/>
    <col min="15" max="15" width="13.28515625" style="7" hidden="1" customWidth="1"/>
    <col min="16" max="16" width="19.85546875" style="7" hidden="1" customWidth="1"/>
    <col min="17" max="18" width="0" style="1" hidden="1" customWidth="1"/>
    <col min="19" max="16384" width="9.140625" style="1"/>
  </cols>
  <sheetData>
    <row r="1" spans="1:16" ht="29.25" customHeight="1" x14ac:dyDescent="0.35">
      <c r="A1" s="182" t="s">
        <v>415</v>
      </c>
      <c r="B1" s="182"/>
      <c r="C1" s="182"/>
      <c r="D1" s="182"/>
      <c r="E1" s="182"/>
      <c r="F1" s="182"/>
      <c r="K1" s="182" t="s">
        <v>0</v>
      </c>
      <c r="L1" s="182"/>
      <c r="M1" s="182"/>
      <c r="N1" s="182"/>
      <c r="O1" s="182"/>
      <c r="P1" s="182"/>
    </row>
    <row r="2" spans="1:16" customFormat="1" x14ac:dyDescent="0.25">
      <c r="A2" s="2" t="s">
        <v>1</v>
      </c>
      <c r="B2" s="2" t="s">
        <v>2</v>
      </c>
      <c r="C2" s="2" t="s">
        <v>3</v>
      </c>
      <c r="D2" s="2" t="s">
        <v>4</v>
      </c>
      <c r="E2" s="3" t="s">
        <v>5</v>
      </c>
      <c r="F2" s="3" t="s">
        <v>6</v>
      </c>
      <c r="K2" s="2" t="s">
        <v>1</v>
      </c>
      <c r="L2" s="2" t="s">
        <v>2</v>
      </c>
      <c r="M2" s="2" t="s">
        <v>3</v>
      </c>
      <c r="N2" s="2" t="s">
        <v>4</v>
      </c>
      <c r="O2" s="3" t="s">
        <v>5</v>
      </c>
      <c r="P2" s="3" t="s">
        <v>6</v>
      </c>
    </row>
    <row r="4" spans="1:16" x14ac:dyDescent="0.25">
      <c r="B4" s="5" t="s">
        <v>7</v>
      </c>
      <c r="L4" s="5" t="s">
        <v>7</v>
      </c>
    </row>
    <row r="5" spans="1:16" x14ac:dyDescent="0.25">
      <c r="B5" s="5"/>
      <c r="L5" s="5"/>
    </row>
    <row r="6" spans="1:16" x14ac:dyDescent="0.25">
      <c r="B6" s="5" t="s">
        <v>8</v>
      </c>
      <c r="L6" s="5" t="s">
        <v>8</v>
      </c>
    </row>
    <row r="7" spans="1:16" x14ac:dyDescent="0.25">
      <c r="B7" s="5"/>
      <c r="L7" s="5"/>
    </row>
    <row r="8" spans="1:16" x14ac:dyDescent="0.25">
      <c r="B8" s="5" t="s">
        <v>9</v>
      </c>
      <c r="L8" s="5" t="s">
        <v>9</v>
      </c>
    </row>
    <row r="9" spans="1:16" x14ac:dyDescent="0.25">
      <c r="B9" s="5" t="s">
        <v>10</v>
      </c>
      <c r="J9" s="1" t="s">
        <v>11</v>
      </c>
      <c r="L9" s="5" t="s">
        <v>10</v>
      </c>
    </row>
    <row r="11" spans="1:16" ht="49.5" x14ac:dyDescent="0.25">
      <c r="A11" s="4" t="s">
        <v>12</v>
      </c>
      <c r="B11" s="8" t="s">
        <v>13</v>
      </c>
      <c r="C11" s="6" t="s">
        <v>14</v>
      </c>
      <c r="D11" s="6">
        <v>92</v>
      </c>
      <c r="K11" s="4" t="s">
        <v>12</v>
      </c>
      <c r="L11" s="8" t="s">
        <v>13</v>
      </c>
      <c r="M11" s="6" t="s">
        <v>14</v>
      </c>
      <c r="N11" s="6">
        <v>153</v>
      </c>
      <c r="O11" s="7">
        <v>100</v>
      </c>
      <c r="P11" s="7">
        <f>(N11*O11)</f>
        <v>15300</v>
      </c>
    </row>
    <row r="13" spans="1:16" x14ac:dyDescent="0.25">
      <c r="A13" s="4" t="s">
        <v>15</v>
      </c>
      <c r="B13" s="8" t="s">
        <v>16</v>
      </c>
      <c r="C13" s="6" t="s">
        <v>14</v>
      </c>
      <c r="D13" s="6">
        <f>D11</f>
        <v>92</v>
      </c>
      <c r="K13" s="4" t="s">
        <v>15</v>
      </c>
      <c r="L13" s="8" t="s">
        <v>16</v>
      </c>
      <c r="M13" s="6" t="s">
        <v>14</v>
      </c>
      <c r="N13" s="6">
        <v>111</v>
      </c>
      <c r="O13" s="7">
        <v>200</v>
      </c>
      <c r="P13" s="7">
        <f>(N13*O13)</f>
        <v>22200</v>
      </c>
    </row>
    <row r="15" spans="1:16" ht="33" x14ac:dyDescent="0.25">
      <c r="A15" s="4" t="s">
        <v>17</v>
      </c>
      <c r="B15" s="8" t="s">
        <v>18</v>
      </c>
      <c r="C15" s="6" t="s">
        <v>19</v>
      </c>
      <c r="D15" s="6">
        <v>22.5</v>
      </c>
      <c r="K15" s="4" t="s">
        <v>17</v>
      </c>
      <c r="L15" s="8" t="s">
        <v>18</v>
      </c>
      <c r="M15" s="6" t="s">
        <v>19</v>
      </c>
      <c r="N15" s="6">
        <v>67</v>
      </c>
      <c r="O15" s="7">
        <v>200</v>
      </c>
      <c r="P15" s="7">
        <f>(N15*O15)</f>
        <v>13400</v>
      </c>
    </row>
    <row r="17" spans="1:16" ht="33" x14ac:dyDescent="0.35">
      <c r="A17" s="9" t="s">
        <v>20</v>
      </c>
      <c r="B17" s="10" t="s">
        <v>21</v>
      </c>
      <c r="C17" s="6" t="s">
        <v>19</v>
      </c>
      <c r="D17" s="6">
        <v>5.5</v>
      </c>
      <c r="K17" s="4" t="s">
        <v>20</v>
      </c>
      <c r="L17" s="8" t="s">
        <v>22</v>
      </c>
      <c r="M17" s="6" t="s">
        <v>19</v>
      </c>
      <c r="N17" s="6">
        <v>3</v>
      </c>
      <c r="O17" s="7">
        <v>500</v>
      </c>
      <c r="P17" s="7">
        <f>(N17*O17)</f>
        <v>1500</v>
      </c>
    </row>
    <row r="18" spans="1:16" x14ac:dyDescent="0.25">
      <c r="A18" s="11"/>
      <c r="B18" s="12"/>
      <c r="C18" s="12"/>
      <c r="D18" s="12"/>
      <c r="E18" s="12"/>
      <c r="F18" s="12"/>
    </row>
    <row r="19" spans="1:16" customFormat="1" x14ac:dyDescent="0.25">
      <c r="A19" s="13" t="s">
        <v>23</v>
      </c>
      <c r="B19" s="14" t="s">
        <v>22</v>
      </c>
      <c r="C19" s="15" t="s">
        <v>19</v>
      </c>
      <c r="D19" s="15">
        <v>1.25</v>
      </c>
      <c r="E19" s="16"/>
      <c r="F19" s="16"/>
      <c r="K19" s="13" t="s">
        <v>23</v>
      </c>
      <c r="L19" s="14" t="s">
        <v>24</v>
      </c>
      <c r="M19" s="15" t="s">
        <v>19</v>
      </c>
      <c r="N19" s="15">
        <v>35</v>
      </c>
      <c r="O19" s="16">
        <v>150</v>
      </c>
      <c r="P19" s="16">
        <f>(N19*O19)</f>
        <v>5250</v>
      </c>
    </row>
    <row r="21" spans="1:16" ht="36.75" customHeight="1" x14ac:dyDescent="0.25">
      <c r="A21" s="4" t="s">
        <v>25</v>
      </c>
      <c r="B21" s="8" t="s">
        <v>26</v>
      </c>
      <c r="C21" s="6" t="s">
        <v>19</v>
      </c>
      <c r="D21" s="6">
        <v>17.25</v>
      </c>
      <c r="K21" s="4" t="s">
        <v>25</v>
      </c>
      <c r="L21" s="8" t="s">
        <v>27</v>
      </c>
      <c r="M21" s="6" t="s">
        <v>19</v>
      </c>
      <c r="N21" s="6">
        <v>52</v>
      </c>
      <c r="O21" s="7">
        <v>250</v>
      </c>
      <c r="P21" s="7">
        <f>(N21*O21)</f>
        <v>13000</v>
      </c>
    </row>
    <row r="23" spans="1:16" ht="49.5" x14ac:dyDescent="0.25">
      <c r="A23" s="4" t="s">
        <v>28</v>
      </c>
      <c r="B23" s="8" t="s">
        <v>29</v>
      </c>
      <c r="C23" s="6" t="s">
        <v>19</v>
      </c>
      <c r="D23" s="6">
        <v>103</v>
      </c>
      <c r="K23" s="4" t="s">
        <v>28</v>
      </c>
      <c r="L23" s="8" t="s">
        <v>30</v>
      </c>
      <c r="M23" s="6" t="s">
        <v>1</v>
      </c>
      <c r="N23" s="6">
        <v>1</v>
      </c>
      <c r="O23" s="7">
        <v>5000</v>
      </c>
      <c r="P23" s="7">
        <f>(N23*O23)</f>
        <v>5000</v>
      </c>
    </row>
    <row r="25" spans="1:16" x14ac:dyDescent="0.25">
      <c r="A25" s="4" t="s">
        <v>31</v>
      </c>
      <c r="B25" s="8" t="s">
        <v>30</v>
      </c>
      <c r="C25" s="6" t="s">
        <v>1</v>
      </c>
      <c r="D25" s="6">
        <v>1</v>
      </c>
      <c r="K25" s="4" t="s">
        <v>31</v>
      </c>
      <c r="L25" s="8" t="s">
        <v>32</v>
      </c>
      <c r="M25" s="6" t="s">
        <v>1</v>
      </c>
      <c r="N25" s="6">
        <v>1</v>
      </c>
      <c r="O25" s="7">
        <v>5000</v>
      </c>
      <c r="P25" s="7">
        <f>(N25*O25)</f>
        <v>5000</v>
      </c>
    </row>
    <row r="27" spans="1:16" customFormat="1" ht="18" x14ac:dyDescent="0.25">
      <c r="A27" s="13" t="s">
        <v>33</v>
      </c>
      <c r="B27" s="14" t="s">
        <v>32</v>
      </c>
      <c r="C27" s="15" t="s">
        <v>1</v>
      </c>
      <c r="D27" s="15">
        <v>1</v>
      </c>
      <c r="E27" s="16"/>
      <c r="F27" s="16"/>
      <c r="K27" s="13"/>
      <c r="L27" s="14" t="s">
        <v>34</v>
      </c>
      <c r="M27" s="15"/>
      <c r="N27" s="15"/>
      <c r="O27" s="16"/>
      <c r="P27" s="16"/>
    </row>
    <row r="29" spans="1:16" customFormat="1" x14ac:dyDescent="0.25">
      <c r="A29" s="13"/>
      <c r="B29" s="17" t="s">
        <v>35</v>
      </c>
      <c r="C29" s="15"/>
      <c r="D29" s="15"/>
      <c r="E29" s="16"/>
      <c r="F29" s="16"/>
      <c r="K29" s="13" t="s">
        <v>33</v>
      </c>
      <c r="L29" s="14" t="s">
        <v>36</v>
      </c>
      <c r="M29" s="15" t="s">
        <v>14</v>
      </c>
      <c r="N29" s="15">
        <v>15</v>
      </c>
      <c r="O29" s="16">
        <v>350</v>
      </c>
      <c r="P29" s="16">
        <f>(N29*O29)</f>
        <v>5250</v>
      </c>
    </row>
    <row r="31" spans="1:16" x14ac:dyDescent="0.25">
      <c r="A31" s="4" t="s">
        <v>37</v>
      </c>
      <c r="B31" s="8" t="s">
        <v>36</v>
      </c>
      <c r="C31" s="6" t="s">
        <v>14</v>
      </c>
      <c r="D31" s="6">
        <v>15</v>
      </c>
      <c r="L31" s="5" t="s">
        <v>38</v>
      </c>
    </row>
    <row r="33" spans="1:16" x14ac:dyDescent="0.25">
      <c r="A33" s="4" t="s">
        <v>39</v>
      </c>
      <c r="B33" s="8" t="s">
        <v>40</v>
      </c>
      <c r="C33" s="6" t="s">
        <v>14</v>
      </c>
      <c r="D33" s="6">
        <v>3.5</v>
      </c>
      <c r="K33" s="4" t="s">
        <v>37</v>
      </c>
      <c r="L33" s="8" t="s">
        <v>41</v>
      </c>
      <c r="M33" s="6" t="s">
        <v>19</v>
      </c>
      <c r="N33" s="6">
        <v>3</v>
      </c>
      <c r="O33" s="7">
        <v>12000</v>
      </c>
      <c r="P33" s="7">
        <f>(N33*O33)</f>
        <v>36000</v>
      </c>
    </row>
    <row r="35" spans="1:16" x14ac:dyDescent="0.25">
      <c r="B35" s="5" t="s">
        <v>38</v>
      </c>
      <c r="K35" s="4" t="s">
        <v>39</v>
      </c>
      <c r="L35" s="8" t="s">
        <v>42</v>
      </c>
      <c r="M35" s="6" t="s">
        <v>19</v>
      </c>
      <c r="N35" s="6">
        <v>4</v>
      </c>
      <c r="O35" s="7">
        <v>12000</v>
      </c>
      <c r="P35" s="7">
        <f>(N35*O35)</f>
        <v>48000</v>
      </c>
    </row>
    <row r="37" spans="1:16" x14ac:dyDescent="0.25">
      <c r="A37" s="4" t="s">
        <v>43</v>
      </c>
      <c r="B37" s="8" t="s">
        <v>41</v>
      </c>
      <c r="C37" s="6" t="s">
        <v>19</v>
      </c>
      <c r="D37" s="6">
        <v>3</v>
      </c>
    </row>
    <row r="39" spans="1:16" x14ac:dyDescent="0.25">
      <c r="A39" s="4" t="s">
        <v>44</v>
      </c>
      <c r="B39" s="8" t="s">
        <v>42</v>
      </c>
      <c r="C39" s="6" t="s">
        <v>19</v>
      </c>
      <c r="D39" s="6">
        <v>2</v>
      </c>
      <c r="K39" s="18"/>
      <c r="L39" s="19" t="s">
        <v>45</v>
      </c>
      <c r="M39" s="20"/>
      <c r="N39" s="20"/>
      <c r="O39" s="21" t="s">
        <v>46</v>
      </c>
      <c r="P39" s="21">
        <f>SUM(P11:P38)</f>
        <v>169900</v>
      </c>
    </row>
    <row r="41" spans="1:16" x14ac:dyDescent="0.25">
      <c r="A41" s="4" t="s">
        <v>47</v>
      </c>
      <c r="B41" s="8" t="s">
        <v>48</v>
      </c>
      <c r="C41" s="6" t="s">
        <v>19</v>
      </c>
      <c r="D41" s="6">
        <v>0.25</v>
      </c>
    </row>
    <row r="43" spans="1:16" x14ac:dyDescent="0.25">
      <c r="A43" s="4" t="s">
        <v>49</v>
      </c>
      <c r="B43" s="8" t="s">
        <v>50</v>
      </c>
      <c r="C43" s="6" t="s">
        <v>19</v>
      </c>
      <c r="D43" s="6">
        <v>0.75</v>
      </c>
    </row>
    <row r="46" spans="1:16" x14ac:dyDescent="0.25">
      <c r="A46" s="18"/>
      <c r="B46" s="19" t="s">
        <v>45</v>
      </c>
      <c r="C46" s="20"/>
      <c r="D46" s="20"/>
      <c r="E46" s="21" t="s">
        <v>46</v>
      </c>
      <c r="F46" s="21">
        <f>SUM(F11:F44)</f>
        <v>0</v>
      </c>
    </row>
    <row r="49" spans="1:16" x14ac:dyDescent="0.25">
      <c r="K49" s="22"/>
      <c r="L49" s="23" t="s">
        <v>51</v>
      </c>
      <c r="M49" s="24"/>
      <c r="N49" s="24"/>
      <c r="O49" s="25"/>
      <c r="P49" s="25"/>
    </row>
    <row r="50" spans="1:16" x14ac:dyDescent="0.25">
      <c r="A50" s="22"/>
      <c r="B50" s="23" t="s">
        <v>51</v>
      </c>
      <c r="C50" s="24"/>
      <c r="D50" s="24"/>
      <c r="E50" s="25"/>
      <c r="F50" s="25"/>
    </row>
    <row r="51" spans="1:16" x14ac:dyDescent="0.25">
      <c r="L51" s="5" t="s">
        <v>52</v>
      </c>
    </row>
    <row r="52" spans="1:16" x14ac:dyDescent="0.25">
      <c r="B52" s="5" t="s">
        <v>52</v>
      </c>
    </row>
    <row r="53" spans="1:16" x14ac:dyDescent="0.25">
      <c r="K53" s="4" t="s">
        <v>12</v>
      </c>
      <c r="L53" s="8" t="s">
        <v>53</v>
      </c>
      <c r="M53" s="6" t="s">
        <v>14</v>
      </c>
      <c r="N53" s="6">
        <v>44</v>
      </c>
      <c r="O53" s="7">
        <v>450</v>
      </c>
      <c r="P53" s="7">
        <f>(N53*O53)</f>
        <v>19800</v>
      </c>
    </row>
    <row r="54" spans="1:16" x14ac:dyDescent="0.25">
      <c r="A54" s="4" t="s">
        <v>12</v>
      </c>
      <c r="B54" s="8" t="s">
        <v>53</v>
      </c>
      <c r="C54" s="6" t="s">
        <v>14</v>
      </c>
      <c r="D54" s="6">
        <v>15</v>
      </c>
    </row>
    <row r="55" spans="1:16" x14ac:dyDescent="0.25">
      <c r="K55" s="4" t="s">
        <v>15</v>
      </c>
      <c r="L55" s="8" t="s">
        <v>54</v>
      </c>
      <c r="M55" s="6" t="s">
        <v>14</v>
      </c>
      <c r="N55" s="6">
        <v>37</v>
      </c>
      <c r="O55" s="7">
        <v>450</v>
      </c>
      <c r="P55" s="7">
        <f>(N55*O55)</f>
        <v>16650</v>
      </c>
    </row>
    <row r="56" spans="1:16" x14ac:dyDescent="0.25">
      <c r="A56" s="4" t="s">
        <v>15</v>
      </c>
      <c r="B56" s="8" t="s">
        <v>54</v>
      </c>
      <c r="C56" s="6" t="s">
        <v>14</v>
      </c>
      <c r="D56" s="6">
        <v>12.5</v>
      </c>
    </row>
    <row r="57" spans="1:16" x14ac:dyDescent="0.25">
      <c r="L57" s="5" t="s">
        <v>55</v>
      </c>
    </row>
    <row r="58" spans="1:16" x14ac:dyDescent="0.25">
      <c r="A58" s="4" t="s">
        <v>17</v>
      </c>
      <c r="B58" s="8" t="s">
        <v>56</v>
      </c>
      <c r="C58" s="6" t="s">
        <v>14</v>
      </c>
      <c r="D58" s="6">
        <v>3</v>
      </c>
    </row>
    <row r="59" spans="1:16" customFormat="1" x14ac:dyDescent="0.25">
      <c r="A59" s="13"/>
      <c r="B59" s="14"/>
      <c r="C59" s="15"/>
      <c r="D59" s="15"/>
      <c r="E59" s="16"/>
      <c r="F59" s="16"/>
      <c r="K59" s="13"/>
      <c r="L59" s="26" t="s">
        <v>57</v>
      </c>
      <c r="M59" s="15"/>
      <c r="N59" s="15"/>
      <c r="O59" s="16"/>
      <c r="P59" s="16"/>
    </row>
    <row r="60" spans="1:16" x14ac:dyDescent="0.25">
      <c r="A60" s="4" t="s">
        <v>20</v>
      </c>
      <c r="B60" s="8" t="s">
        <v>58</v>
      </c>
      <c r="C60" s="6" t="s">
        <v>14</v>
      </c>
      <c r="D60" s="6">
        <v>3</v>
      </c>
    </row>
    <row r="61" spans="1:16" x14ac:dyDescent="0.25">
      <c r="K61" s="4" t="s">
        <v>17</v>
      </c>
      <c r="L61" s="8" t="s">
        <v>59</v>
      </c>
      <c r="M61" s="6" t="s">
        <v>14</v>
      </c>
      <c r="N61" s="6">
        <v>63</v>
      </c>
      <c r="O61" s="7">
        <v>1400</v>
      </c>
      <c r="P61" s="7">
        <f>(N61*O61)</f>
        <v>88200</v>
      </c>
    </row>
    <row r="62" spans="1:16" x14ac:dyDescent="0.25">
      <c r="B62" s="5" t="s">
        <v>55</v>
      </c>
    </row>
    <row r="63" spans="1:16" x14ac:dyDescent="0.25">
      <c r="L63" s="5" t="s">
        <v>60</v>
      </c>
    </row>
    <row r="64" spans="1:16" ht="66" x14ac:dyDescent="0.25">
      <c r="B64" s="27" t="s">
        <v>57</v>
      </c>
    </row>
    <row r="65" spans="1:16" x14ac:dyDescent="0.25">
      <c r="K65" s="4" t="s">
        <v>20</v>
      </c>
      <c r="L65" s="8" t="s">
        <v>61</v>
      </c>
      <c r="M65" s="6" t="s">
        <v>62</v>
      </c>
      <c r="N65" s="6">
        <v>74</v>
      </c>
      <c r="O65" s="7">
        <v>150</v>
      </c>
      <c r="P65" s="7">
        <f>(N65*O65)</f>
        <v>11100</v>
      </c>
    </row>
    <row r="66" spans="1:16" x14ac:dyDescent="0.25">
      <c r="A66" s="4" t="s">
        <v>23</v>
      </c>
      <c r="B66" s="8" t="s">
        <v>59</v>
      </c>
      <c r="C66" s="6" t="s">
        <v>14</v>
      </c>
      <c r="D66" s="6">
        <v>40</v>
      </c>
    </row>
    <row r="67" spans="1:16" x14ac:dyDescent="0.25">
      <c r="L67" s="5" t="s">
        <v>63</v>
      </c>
    </row>
    <row r="68" spans="1:16" x14ac:dyDescent="0.25">
      <c r="B68" s="5" t="s">
        <v>60</v>
      </c>
    </row>
    <row r="69" spans="1:16" customFormat="1" x14ac:dyDescent="0.25">
      <c r="A69" s="13"/>
      <c r="B69" s="14"/>
      <c r="C69" s="15"/>
      <c r="D69" s="15"/>
      <c r="E69" s="16"/>
      <c r="F69" s="16"/>
      <c r="K69" s="13" t="s">
        <v>23</v>
      </c>
      <c r="L69" s="14" t="s">
        <v>64</v>
      </c>
      <c r="M69" s="15" t="s">
        <v>14</v>
      </c>
      <c r="N69" s="15">
        <v>35</v>
      </c>
      <c r="O69" s="16">
        <v>350</v>
      </c>
      <c r="P69" s="16">
        <f>(N69*O69)</f>
        <v>12250</v>
      </c>
    </row>
    <row r="70" spans="1:16" x14ac:dyDescent="0.25">
      <c r="A70" s="4" t="s">
        <v>25</v>
      </c>
      <c r="B70" s="8" t="s">
        <v>61</v>
      </c>
      <c r="C70" s="6" t="s">
        <v>62</v>
      </c>
      <c r="D70" s="6">
        <v>25</v>
      </c>
    </row>
    <row r="71" spans="1:16" customFormat="1" x14ac:dyDescent="0.25">
      <c r="A71" s="13"/>
      <c r="B71" s="14"/>
      <c r="C71" s="15"/>
      <c r="D71" s="15"/>
      <c r="E71" s="16"/>
      <c r="F71" s="16"/>
      <c r="K71" s="13" t="s">
        <v>25</v>
      </c>
      <c r="L71" s="14" t="s">
        <v>65</v>
      </c>
      <c r="M71" s="15" t="s">
        <v>14</v>
      </c>
      <c r="N71" s="15">
        <f>N69</f>
        <v>35</v>
      </c>
      <c r="O71" s="16">
        <v>250</v>
      </c>
      <c r="P71" s="16">
        <f>(N71*O71)</f>
        <v>8750</v>
      </c>
    </row>
    <row r="72" spans="1:16" x14ac:dyDescent="0.25">
      <c r="B72" s="5" t="s">
        <v>63</v>
      </c>
    </row>
    <row r="73" spans="1:16" x14ac:dyDescent="0.25">
      <c r="K73" s="4" t="s">
        <v>28</v>
      </c>
      <c r="L73" s="8" t="s">
        <v>66</v>
      </c>
      <c r="M73" s="6" t="s">
        <v>14</v>
      </c>
      <c r="N73" s="6">
        <v>30</v>
      </c>
      <c r="O73" s="7">
        <v>600</v>
      </c>
      <c r="P73" s="7">
        <f>(N73*O73)</f>
        <v>18000</v>
      </c>
    </row>
    <row r="74" spans="1:16" ht="33" x14ac:dyDescent="0.25">
      <c r="A74" s="4" t="s">
        <v>28</v>
      </c>
      <c r="B74" s="8" t="s">
        <v>64</v>
      </c>
      <c r="C74" s="6" t="s">
        <v>14</v>
      </c>
      <c r="D74" s="6">
        <v>6</v>
      </c>
    </row>
    <row r="76" spans="1:16" ht="33" x14ac:dyDescent="0.25">
      <c r="A76" s="4" t="s">
        <v>31</v>
      </c>
      <c r="B76" s="8" t="s">
        <v>65</v>
      </c>
      <c r="C76" s="6" t="s">
        <v>14</v>
      </c>
      <c r="D76" s="6">
        <v>6</v>
      </c>
      <c r="K76" s="20"/>
      <c r="L76" s="19" t="s">
        <v>45</v>
      </c>
      <c r="M76" s="20"/>
      <c r="N76" s="20"/>
      <c r="O76" s="21" t="s">
        <v>46</v>
      </c>
      <c r="P76" s="21">
        <f>SUM(P53:P75)</f>
        <v>174750</v>
      </c>
    </row>
    <row r="78" spans="1:16" x14ac:dyDescent="0.25">
      <c r="A78" s="4" t="s">
        <v>33</v>
      </c>
      <c r="B78" s="8" t="s">
        <v>66</v>
      </c>
      <c r="C78" s="6" t="s">
        <v>14</v>
      </c>
      <c r="D78" s="6">
        <v>12</v>
      </c>
    </row>
    <row r="81" spans="1:16" x14ac:dyDescent="0.25">
      <c r="A81" s="20"/>
      <c r="B81" s="19" t="s">
        <v>45</v>
      </c>
      <c r="C81" s="20"/>
      <c r="D81" s="20"/>
      <c r="E81" s="21" t="s">
        <v>46</v>
      </c>
      <c r="F81" s="21">
        <f>SUM(F54:F80)</f>
        <v>0</v>
      </c>
    </row>
    <row r="84" spans="1:16" x14ac:dyDescent="0.25">
      <c r="B84" s="8" t="s">
        <v>67</v>
      </c>
    </row>
    <row r="86" spans="1:16" x14ac:dyDescent="0.25">
      <c r="L86" s="5" t="s">
        <v>68</v>
      </c>
    </row>
    <row r="88" spans="1:16" x14ac:dyDescent="0.25">
      <c r="B88" s="5" t="s">
        <v>68</v>
      </c>
      <c r="L88" s="8" t="s">
        <v>69</v>
      </c>
      <c r="P88" s="7">
        <f>P39</f>
        <v>169900</v>
      </c>
    </row>
    <row r="90" spans="1:16" x14ac:dyDescent="0.25">
      <c r="B90" s="8" t="s">
        <v>69</v>
      </c>
      <c r="F90" s="7">
        <f>F46</f>
        <v>0</v>
      </c>
      <c r="L90" s="8" t="s">
        <v>70</v>
      </c>
      <c r="P90" s="7">
        <f>P76</f>
        <v>174750</v>
      </c>
    </row>
    <row r="92" spans="1:16" x14ac:dyDescent="0.25">
      <c r="B92" s="8" t="s">
        <v>70</v>
      </c>
      <c r="F92" s="7">
        <f>F81</f>
        <v>0</v>
      </c>
      <c r="L92" s="5" t="s">
        <v>71</v>
      </c>
    </row>
    <row r="93" spans="1:16" x14ac:dyDescent="0.25">
      <c r="L93" s="5"/>
    </row>
    <row r="94" spans="1:16" x14ac:dyDescent="0.25">
      <c r="B94" s="5" t="s">
        <v>71</v>
      </c>
      <c r="L94" s="5" t="s">
        <v>8</v>
      </c>
    </row>
    <row r="95" spans="1:16" x14ac:dyDescent="0.25">
      <c r="B95" s="5"/>
      <c r="L95" s="5"/>
    </row>
    <row r="96" spans="1:16" x14ac:dyDescent="0.25">
      <c r="B96" s="5" t="s">
        <v>8</v>
      </c>
      <c r="L96" s="5" t="s">
        <v>9</v>
      </c>
    </row>
    <row r="97" spans="1:16" x14ac:dyDescent="0.25">
      <c r="B97" s="5"/>
    </row>
    <row r="98" spans="1:16" x14ac:dyDescent="0.25">
      <c r="B98" s="5" t="s">
        <v>9</v>
      </c>
      <c r="K98" s="28"/>
      <c r="L98" s="29" t="s">
        <v>72</v>
      </c>
      <c r="M98" s="28"/>
      <c r="N98" s="28"/>
      <c r="O98" s="30"/>
      <c r="P98" s="30"/>
    </row>
    <row r="99" spans="1:16" x14ac:dyDescent="0.25">
      <c r="K99" s="22"/>
      <c r="L99" s="31" t="s">
        <v>71</v>
      </c>
      <c r="M99" s="22"/>
      <c r="N99" s="22"/>
      <c r="O99" s="32" t="s">
        <v>73</v>
      </c>
      <c r="P99" s="32">
        <f>SUM(P88:P98)</f>
        <v>344650</v>
      </c>
    </row>
    <row r="100" spans="1:16" x14ac:dyDescent="0.25">
      <c r="A100" s="28"/>
      <c r="B100" s="29" t="s">
        <v>72</v>
      </c>
      <c r="C100" s="28"/>
      <c r="D100" s="28"/>
      <c r="E100" s="30"/>
      <c r="F100" s="30"/>
    </row>
    <row r="101" spans="1:16" x14ac:dyDescent="0.25">
      <c r="A101" s="22"/>
      <c r="B101" s="31" t="s">
        <v>71</v>
      </c>
      <c r="C101" s="22"/>
      <c r="D101" s="22"/>
      <c r="E101" s="32" t="s">
        <v>73</v>
      </c>
      <c r="F101" s="32">
        <f>SUM(F90:F100)</f>
        <v>0</v>
      </c>
    </row>
    <row r="104" spans="1:16" x14ac:dyDescent="0.25">
      <c r="L104" s="8" t="s">
        <v>74</v>
      </c>
    </row>
    <row r="105" spans="1:16" x14ac:dyDescent="0.25">
      <c r="B105" s="8" t="s">
        <v>74</v>
      </c>
    </row>
    <row r="107" spans="1:16" x14ac:dyDescent="0.25">
      <c r="L107" s="5" t="s">
        <v>71</v>
      </c>
    </row>
    <row r="108" spans="1:16" x14ac:dyDescent="0.25">
      <c r="B108" s="5" t="s">
        <v>71</v>
      </c>
      <c r="L108" s="5"/>
    </row>
    <row r="109" spans="1:16" x14ac:dyDescent="0.25">
      <c r="B109" s="5"/>
      <c r="L109" s="5" t="s">
        <v>75</v>
      </c>
    </row>
    <row r="110" spans="1:16" x14ac:dyDescent="0.25">
      <c r="B110" s="5" t="s">
        <v>75</v>
      </c>
      <c r="L110" s="5"/>
    </row>
    <row r="111" spans="1:16" x14ac:dyDescent="0.25">
      <c r="B111" s="5"/>
      <c r="L111" s="5" t="s">
        <v>76</v>
      </c>
    </row>
    <row r="112" spans="1:16" x14ac:dyDescent="0.25">
      <c r="B112" s="5" t="s">
        <v>76</v>
      </c>
      <c r="L112" s="5"/>
    </row>
    <row r="113" spans="1:16" x14ac:dyDescent="0.25">
      <c r="B113" s="5"/>
      <c r="L113" s="5" t="s">
        <v>10</v>
      </c>
    </row>
    <row r="114" spans="1:16" x14ac:dyDescent="0.25">
      <c r="B114" s="5" t="s">
        <v>10</v>
      </c>
    </row>
    <row r="115" spans="1:16" x14ac:dyDescent="0.25">
      <c r="K115" s="4" t="s">
        <v>12</v>
      </c>
      <c r="L115" s="8" t="s">
        <v>77</v>
      </c>
      <c r="M115" s="6" t="s">
        <v>14</v>
      </c>
      <c r="N115" s="6">
        <v>96</v>
      </c>
      <c r="O115" s="7">
        <v>450</v>
      </c>
      <c r="P115" s="7">
        <f>(N115*O115)</f>
        <v>43200</v>
      </c>
    </row>
    <row r="116" spans="1:16" x14ac:dyDescent="0.25">
      <c r="A116" s="4" t="s">
        <v>12</v>
      </c>
      <c r="B116" s="8" t="s">
        <v>77</v>
      </c>
      <c r="C116" s="6" t="s">
        <v>14</v>
      </c>
      <c r="D116" s="6">
        <v>132</v>
      </c>
    </row>
    <row r="117" spans="1:16" x14ac:dyDescent="0.25">
      <c r="K117" s="4" t="s">
        <v>15</v>
      </c>
      <c r="L117" s="8" t="s">
        <v>78</v>
      </c>
      <c r="M117" s="6" t="s">
        <v>14</v>
      </c>
      <c r="N117" s="6">
        <f>N115</f>
        <v>96</v>
      </c>
      <c r="O117" s="7">
        <v>150</v>
      </c>
      <c r="P117" s="7">
        <f>(N117*O117)</f>
        <v>14400</v>
      </c>
    </row>
    <row r="118" spans="1:16" x14ac:dyDescent="0.25">
      <c r="A118" s="4" t="s">
        <v>15</v>
      </c>
      <c r="B118" s="8" t="s">
        <v>78</v>
      </c>
      <c r="C118" s="6" t="s">
        <v>14</v>
      </c>
      <c r="D118" s="6">
        <v>132</v>
      </c>
    </row>
    <row r="119" spans="1:16" customFormat="1" x14ac:dyDescent="0.25">
      <c r="A119" s="13"/>
      <c r="B119" s="14"/>
      <c r="C119" s="15"/>
      <c r="D119" s="15"/>
      <c r="E119" s="16"/>
      <c r="F119" s="16"/>
      <c r="K119" s="13" t="s">
        <v>17</v>
      </c>
      <c r="L119" s="14" t="s">
        <v>79</v>
      </c>
      <c r="M119" s="15" t="s">
        <v>14</v>
      </c>
      <c r="N119" s="15">
        <v>111</v>
      </c>
      <c r="O119" s="16">
        <v>250</v>
      </c>
      <c r="P119" s="16">
        <f>(N119*O119)</f>
        <v>27750</v>
      </c>
    </row>
    <row r="120" spans="1:16" ht="33" x14ac:dyDescent="0.25">
      <c r="A120" s="4" t="s">
        <v>17</v>
      </c>
      <c r="B120" s="8" t="s">
        <v>79</v>
      </c>
      <c r="C120" s="6" t="s">
        <v>14</v>
      </c>
      <c r="D120" s="6">
        <v>88.25</v>
      </c>
    </row>
    <row r="121" spans="1:16" x14ac:dyDescent="0.25">
      <c r="K121" s="4" t="s">
        <v>20</v>
      </c>
      <c r="L121" s="8" t="s">
        <v>80</v>
      </c>
      <c r="M121" s="6" t="s">
        <v>14</v>
      </c>
      <c r="N121" s="6">
        <f>N119</f>
        <v>111</v>
      </c>
      <c r="O121" s="7">
        <v>200</v>
      </c>
      <c r="P121" s="7">
        <f>(N121*O121)</f>
        <v>22200</v>
      </c>
    </row>
    <row r="122" spans="1:16" x14ac:dyDescent="0.25">
      <c r="A122" s="4" t="s">
        <v>20</v>
      </c>
      <c r="B122" s="8" t="s">
        <v>80</v>
      </c>
      <c r="C122" s="6" t="s">
        <v>14</v>
      </c>
      <c r="D122" s="6">
        <v>88.25</v>
      </c>
    </row>
    <row r="123" spans="1:16" x14ac:dyDescent="0.25">
      <c r="L123" s="5" t="s">
        <v>81</v>
      </c>
    </row>
    <row r="124" spans="1:16" x14ac:dyDescent="0.25">
      <c r="B124" s="5" t="s">
        <v>81</v>
      </c>
    </row>
    <row r="125" spans="1:16" x14ac:dyDescent="0.25">
      <c r="K125" s="4" t="s">
        <v>23</v>
      </c>
      <c r="L125" s="8" t="s">
        <v>82</v>
      </c>
      <c r="M125" s="6" t="s">
        <v>14</v>
      </c>
      <c r="N125" s="6">
        <f>N121</f>
        <v>111</v>
      </c>
      <c r="O125" s="7">
        <v>1500</v>
      </c>
      <c r="P125" s="7">
        <f>(N125*O125)</f>
        <v>166500</v>
      </c>
    </row>
    <row r="126" spans="1:16" x14ac:dyDescent="0.25">
      <c r="A126" s="4" t="s">
        <v>23</v>
      </c>
      <c r="B126" s="8" t="s">
        <v>82</v>
      </c>
      <c r="C126" s="6" t="s">
        <v>14</v>
      </c>
      <c r="D126" s="6">
        <f>D122</f>
        <v>88.25</v>
      </c>
    </row>
    <row r="127" spans="1:16" customFormat="1" x14ac:dyDescent="0.25">
      <c r="A127" s="13"/>
      <c r="B127" s="14"/>
      <c r="C127" s="15"/>
      <c r="D127" s="15"/>
      <c r="E127" s="16"/>
      <c r="F127" s="16"/>
      <c r="K127" s="13" t="s">
        <v>25</v>
      </c>
      <c r="L127" s="14" t="s">
        <v>83</v>
      </c>
      <c r="M127" s="15" t="s">
        <v>14</v>
      </c>
      <c r="N127" s="15">
        <f>N125</f>
        <v>111</v>
      </c>
      <c r="O127" s="16">
        <v>250</v>
      </c>
      <c r="P127" s="16">
        <f>(N127*O127)</f>
        <v>27750</v>
      </c>
    </row>
    <row r="128" spans="1:16" ht="33" x14ac:dyDescent="0.25">
      <c r="A128" s="4" t="s">
        <v>25</v>
      </c>
      <c r="B128" s="8" t="s">
        <v>83</v>
      </c>
      <c r="C128" s="6" t="s">
        <v>14</v>
      </c>
      <c r="D128" s="6">
        <f>D126</f>
        <v>88.25</v>
      </c>
    </row>
    <row r="129" spans="1:16" x14ac:dyDescent="0.25">
      <c r="K129" s="4" t="s">
        <v>28</v>
      </c>
      <c r="L129" s="8" t="s">
        <v>84</v>
      </c>
      <c r="M129" s="6" t="s">
        <v>62</v>
      </c>
      <c r="N129" s="6">
        <v>74</v>
      </c>
      <c r="O129" s="7">
        <v>100</v>
      </c>
      <c r="P129" s="7">
        <f>(N129*O129)</f>
        <v>7400</v>
      </c>
    </row>
    <row r="130" spans="1:16" x14ac:dyDescent="0.25">
      <c r="A130" s="4" t="s">
        <v>28</v>
      </c>
      <c r="B130" s="8" t="s">
        <v>84</v>
      </c>
      <c r="C130" s="6" t="s">
        <v>62</v>
      </c>
      <c r="D130" s="6">
        <v>25</v>
      </c>
    </row>
    <row r="133" spans="1:16" x14ac:dyDescent="0.25">
      <c r="K133" s="28"/>
      <c r="L133" s="29" t="s">
        <v>72</v>
      </c>
      <c r="M133" s="28"/>
      <c r="N133" s="28"/>
      <c r="O133" s="30"/>
      <c r="P133" s="30"/>
    </row>
    <row r="134" spans="1:16" x14ac:dyDescent="0.25">
      <c r="A134" s="28"/>
      <c r="B134" s="29" t="s">
        <v>72</v>
      </c>
      <c r="C134" s="28"/>
      <c r="D134" s="28"/>
      <c r="E134" s="30"/>
      <c r="F134" s="30"/>
      <c r="K134" s="22"/>
      <c r="L134" s="31" t="s">
        <v>71</v>
      </c>
      <c r="M134" s="22"/>
      <c r="N134" s="22"/>
      <c r="O134" s="32" t="s">
        <v>73</v>
      </c>
      <c r="P134" s="32">
        <f>SUM(P115:P132)</f>
        <v>309200</v>
      </c>
    </row>
    <row r="135" spans="1:16" x14ac:dyDescent="0.25">
      <c r="A135" s="22"/>
      <c r="B135" s="31" t="s">
        <v>71</v>
      </c>
      <c r="C135" s="22"/>
      <c r="D135" s="22"/>
      <c r="E135" s="32" t="s">
        <v>73</v>
      </c>
      <c r="F135" s="32">
        <f>SUM(F116:F133)</f>
        <v>0</v>
      </c>
    </row>
    <row r="150" spans="2:12" x14ac:dyDescent="0.25">
      <c r="L150" s="8" t="s">
        <v>85</v>
      </c>
    </row>
    <row r="153" spans="2:12" x14ac:dyDescent="0.25">
      <c r="L153" s="5" t="s">
        <v>71</v>
      </c>
    </row>
    <row r="154" spans="2:12" x14ac:dyDescent="0.25">
      <c r="B154" s="8" t="s">
        <v>85</v>
      </c>
      <c r="L154" s="5"/>
    </row>
    <row r="155" spans="2:12" x14ac:dyDescent="0.25">
      <c r="L155" s="5" t="s">
        <v>86</v>
      </c>
    </row>
    <row r="156" spans="2:12" x14ac:dyDescent="0.25">
      <c r="L156" s="5"/>
    </row>
    <row r="157" spans="2:12" x14ac:dyDescent="0.25">
      <c r="B157" s="5" t="s">
        <v>71</v>
      </c>
      <c r="L157" s="5" t="s">
        <v>87</v>
      </c>
    </row>
    <row r="158" spans="2:12" x14ac:dyDescent="0.25">
      <c r="B158" s="5"/>
      <c r="L158" s="5"/>
    </row>
    <row r="159" spans="2:12" x14ac:dyDescent="0.25">
      <c r="B159" s="5" t="s">
        <v>86</v>
      </c>
      <c r="L159" s="5" t="s">
        <v>10</v>
      </c>
    </row>
    <row r="160" spans="2:12" x14ac:dyDescent="0.25">
      <c r="B160" s="5"/>
    </row>
    <row r="161" spans="1:16" x14ac:dyDescent="0.25">
      <c r="B161" s="5" t="s">
        <v>87</v>
      </c>
      <c r="K161" s="4" t="s">
        <v>12</v>
      </c>
      <c r="L161" s="8" t="s">
        <v>88</v>
      </c>
      <c r="M161" s="6" t="s">
        <v>14</v>
      </c>
      <c r="N161" s="6">
        <v>2</v>
      </c>
      <c r="O161" s="7">
        <v>400</v>
      </c>
      <c r="P161" s="7">
        <f>(N161*O161)</f>
        <v>800</v>
      </c>
    </row>
    <row r="162" spans="1:16" x14ac:dyDescent="0.25">
      <c r="B162" s="5"/>
    </row>
    <row r="163" spans="1:16" x14ac:dyDescent="0.25">
      <c r="B163" s="5" t="s">
        <v>10</v>
      </c>
      <c r="K163" s="4" t="s">
        <v>15</v>
      </c>
      <c r="L163" s="8" t="s">
        <v>89</v>
      </c>
      <c r="M163" s="6" t="s">
        <v>14</v>
      </c>
      <c r="N163" s="6">
        <f>N161</f>
        <v>2</v>
      </c>
      <c r="O163" s="7">
        <v>150</v>
      </c>
      <c r="P163" s="7">
        <f>(N163*O163)</f>
        <v>300</v>
      </c>
    </row>
    <row r="165" spans="1:16" ht="18" x14ac:dyDescent="0.25">
      <c r="A165" s="4" t="s">
        <v>12</v>
      </c>
      <c r="B165" s="8" t="s">
        <v>88</v>
      </c>
      <c r="C165" s="6" t="s">
        <v>14</v>
      </c>
      <c r="D165" s="6">
        <v>1.5</v>
      </c>
      <c r="L165" s="5" t="s">
        <v>90</v>
      </c>
    </row>
    <row r="167" spans="1:16" x14ac:dyDescent="0.25">
      <c r="A167" s="4" t="s">
        <v>15</v>
      </c>
      <c r="B167" s="8" t="s">
        <v>89</v>
      </c>
      <c r="C167" s="6" t="s">
        <v>14</v>
      </c>
      <c r="D167" s="6">
        <f>D165</f>
        <v>1.5</v>
      </c>
      <c r="K167" s="4" t="s">
        <v>17</v>
      </c>
      <c r="L167" s="8" t="s">
        <v>91</v>
      </c>
      <c r="M167" s="6" t="s">
        <v>14</v>
      </c>
      <c r="N167" s="6">
        <f>N163</f>
        <v>2</v>
      </c>
      <c r="O167" s="7">
        <v>350</v>
      </c>
      <c r="P167" s="7">
        <f>(N167*O167)</f>
        <v>700</v>
      </c>
    </row>
    <row r="169" spans="1:16" ht="18" x14ac:dyDescent="0.25">
      <c r="B169" s="5" t="s">
        <v>90</v>
      </c>
      <c r="L169" s="5" t="s">
        <v>92</v>
      </c>
    </row>
    <row r="171" spans="1:16" x14ac:dyDescent="0.25">
      <c r="A171" s="4" t="s">
        <v>17</v>
      </c>
      <c r="B171" s="8" t="s">
        <v>91</v>
      </c>
      <c r="C171" s="6" t="s">
        <v>14</v>
      </c>
      <c r="D171" s="6">
        <f>D167</f>
        <v>1.5</v>
      </c>
      <c r="K171" s="4" t="s">
        <v>20</v>
      </c>
      <c r="L171" s="8" t="s">
        <v>93</v>
      </c>
      <c r="M171" s="6" t="s">
        <v>19</v>
      </c>
      <c r="N171" s="6">
        <v>1</v>
      </c>
      <c r="O171" s="7">
        <v>12000</v>
      </c>
      <c r="P171" s="7">
        <f>(N171*O171)</f>
        <v>12000</v>
      </c>
    </row>
    <row r="173" spans="1:16" x14ac:dyDescent="0.25">
      <c r="B173" s="5" t="s">
        <v>92</v>
      </c>
      <c r="K173" s="4" t="s">
        <v>23</v>
      </c>
      <c r="L173" s="8" t="s">
        <v>94</v>
      </c>
      <c r="M173" s="6" t="s">
        <v>19</v>
      </c>
      <c r="N173" s="6">
        <v>1</v>
      </c>
      <c r="O173" s="7">
        <v>12000</v>
      </c>
      <c r="P173" s="7">
        <f>(N173*O173)</f>
        <v>12000</v>
      </c>
    </row>
    <row r="175" spans="1:16" x14ac:dyDescent="0.25">
      <c r="A175" s="4" t="s">
        <v>20</v>
      </c>
      <c r="B175" s="8" t="s">
        <v>93</v>
      </c>
      <c r="C175" s="6" t="s">
        <v>19</v>
      </c>
      <c r="D175" s="6">
        <v>1</v>
      </c>
      <c r="K175" s="4" t="s">
        <v>25</v>
      </c>
      <c r="L175" s="8" t="s">
        <v>95</v>
      </c>
      <c r="M175" s="6" t="s">
        <v>14</v>
      </c>
      <c r="N175" s="6">
        <f>N167</f>
        <v>2</v>
      </c>
      <c r="O175" s="7">
        <v>1000</v>
      </c>
      <c r="P175" s="7">
        <f>(N175*O175)</f>
        <v>2000</v>
      </c>
    </row>
    <row r="177" spans="1:16" x14ac:dyDescent="0.25">
      <c r="A177" s="4" t="s">
        <v>23</v>
      </c>
      <c r="B177" s="8" t="s">
        <v>94</v>
      </c>
      <c r="C177" s="6" t="s">
        <v>19</v>
      </c>
      <c r="D177" s="6">
        <v>1</v>
      </c>
      <c r="K177" s="4" t="s">
        <v>28</v>
      </c>
      <c r="L177" s="8" t="s">
        <v>96</v>
      </c>
      <c r="M177" s="6" t="s">
        <v>14</v>
      </c>
      <c r="N177" s="6">
        <f>N175</f>
        <v>2</v>
      </c>
      <c r="O177" s="7">
        <v>350</v>
      </c>
      <c r="P177" s="7">
        <f>(N177*O177)</f>
        <v>700</v>
      </c>
    </row>
    <row r="179" spans="1:16" x14ac:dyDescent="0.25">
      <c r="A179" s="4" t="s">
        <v>25</v>
      </c>
      <c r="B179" s="8" t="s">
        <v>95</v>
      </c>
      <c r="C179" s="6" t="s">
        <v>14</v>
      </c>
      <c r="D179" s="6">
        <v>4.5</v>
      </c>
      <c r="K179" s="4" t="s">
        <v>31</v>
      </c>
      <c r="L179" s="8" t="s">
        <v>97</v>
      </c>
      <c r="M179" s="6" t="s">
        <v>14</v>
      </c>
      <c r="N179" s="6">
        <f>N177</f>
        <v>2</v>
      </c>
      <c r="O179" s="7">
        <v>250</v>
      </c>
      <c r="P179" s="7">
        <f>(N179*O179)</f>
        <v>500</v>
      </c>
    </row>
    <row r="181" spans="1:16" x14ac:dyDescent="0.25">
      <c r="A181" s="4" t="s">
        <v>28</v>
      </c>
      <c r="B181" s="8" t="s">
        <v>96</v>
      </c>
      <c r="C181" s="6" t="s">
        <v>14</v>
      </c>
      <c r="D181" s="6">
        <f>D179</f>
        <v>4.5</v>
      </c>
      <c r="L181" s="5" t="s">
        <v>52</v>
      </c>
    </row>
    <row r="183" spans="1:16" customFormat="1" x14ac:dyDescent="0.25">
      <c r="A183" s="13" t="s">
        <v>31</v>
      </c>
      <c r="B183" s="14" t="s">
        <v>97</v>
      </c>
      <c r="C183" s="15" t="s">
        <v>14</v>
      </c>
      <c r="D183" s="15">
        <f>D181</f>
        <v>4.5</v>
      </c>
      <c r="E183" s="16"/>
      <c r="F183" s="16"/>
      <c r="K183" s="13" t="s">
        <v>33</v>
      </c>
      <c r="L183" s="14" t="s">
        <v>53</v>
      </c>
      <c r="M183" s="15" t="s">
        <v>14</v>
      </c>
      <c r="N183" s="15">
        <v>58</v>
      </c>
      <c r="O183" s="16">
        <v>450</v>
      </c>
      <c r="P183" s="16">
        <f>(N183*O183)</f>
        <v>26100</v>
      </c>
    </row>
    <row r="185" spans="1:16" x14ac:dyDescent="0.25">
      <c r="B185" s="5" t="s">
        <v>52</v>
      </c>
      <c r="K185" s="4" t="s">
        <v>37</v>
      </c>
      <c r="L185" s="8" t="s">
        <v>98</v>
      </c>
      <c r="M185" s="6" t="s">
        <v>62</v>
      </c>
      <c r="N185" s="6">
        <v>7</v>
      </c>
      <c r="O185" s="7">
        <v>100</v>
      </c>
      <c r="P185" s="7">
        <f>(N185*O185)</f>
        <v>700</v>
      </c>
    </row>
    <row r="187" spans="1:16" x14ac:dyDescent="0.25">
      <c r="A187" s="4" t="s">
        <v>33</v>
      </c>
      <c r="B187" s="8" t="s">
        <v>53</v>
      </c>
      <c r="C187" s="6" t="s">
        <v>14</v>
      </c>
      <c r="D187" s="6">
        <v>11</v>
      </c>
      <c r="K187" s="4" t="s">
        <v>39</v>
      </c>
      <c r="L187" s="8" t="s">
        <v>99</v>
      </c>
      <c r="M187" s="6" t="s">
        <v>62</v>
      </c>
      <c r="N187" s="6">
        <v>1</v>
      </c>
      <c r="O187" s="7">
        <v>210</v>
      </c>
      <c r="P187" s="7">
        <f>(N187*O187)</f>
        <v>210</v>
      </c>
    </row>
    <row r="189" spans="1:16" x14ac:dyDescent="0.25">
      <c r="A189" s="4" t="s">
        <v>37</v>
      </c>
      <c r="B189" s="8" t="s">
        <v>98</v>
      </c>
      <c r="C189" s="6" t="s">
        <v>62</v>
      </c>
      <c r="D189" s="6">
        <v>5.25</v>
      </c>
    </row>
    <row r="191" spans="1:16" x14ac:dyDescent="0.25">
      <c r="A191" s="4" t="s">
        <v>39</v>
      </c>
      <c r="B191" s="8" t="s">
        <v>99</v>
      </c>
      <c r="C191" s="6" t="s">
        <v>62</v>
      </c>
      <c r="D191" s="6">
        <v>1</v>
      </c>
    </row>
    <row r="198" spans="1:16" x14ac:dyDescent="0.25">
      <c r="K198" s="28"/>
      <c r="L198" s="29" t="s">
        <v>72</v>
      </c>
      <c r="M198" s="28"/>
      <c r="N198" s="28"/>
      <c r="O198" s="30"/>
      <c r="P198" s="30"/>
    </row>
    <row r="199" spans="1:16" x14ac:dyDescent="0.25">
      <c r="K199" s="22"/>
      <c r="L199" s="31" t="s">
        <v>71</v>
      </c>
      <c r="M199" s="22"/>
      <c r="N199" s="22"/>
      <c r="O199" s="32" t="s">
        <v>73</v>
      </c>
      <c r="P199" s="32">
        <f>SUM(P161:P198)</f>
        <v>56010</v>
      </c>
    </row>
    <row r="202" spans="1:16" x14ac:dyDescent="0.25">
      <c r="A202" s="28"/>
      <c r="B202" s="29" t="s">
        <v>72</v>
      </c>
      <c r="C202" s="28"/>
      <c r="D202" s="28"/>
      <c r="E202" s="30"/>
      <c r="F202" s="30"/>
    </row>
    <row r="203" spans="1:16" x14ac:dyDescent="0.25">
      <c r="A203" s="22"/>
      <c r="B203" s="31" t="s">
        <v>71</v>
      </c>
      <c r="C203" s="22"/>
      <c r="D203" s="22"/>
      <c r="E203" s="32" t="s">
        <v>73</v>
      </c>
      <c r="F203" s="32">
        <f>SUM(F165:F202)</f>
        <v>0</v>
      </c>
    </row>
    <row r="206" spans="1:16" x14ac:dyDescent="0.25">
      <c r="L206" s="8" t="s">
        <v>100</v>
      </c>
    </row>
    <row r="208" spans="1:16" x14ac:dyDescent="0.25">
      <c r="L208" s="5" t="s">
        <v>71</v>
      </c>
    </row>
    <row r="209" spans="1:25" x14ac:dyDescent="0.25">
      <c r="L209" s="5"/>
    </row>
    <row r="210" spans="1:25" x14ac:dyDescent="0.25">
      <c r="L210" s="5" t="s">
        <v>101</v>
      </c>
    </row>
    <row r="211" spans="1:25" x14ac:dyDescent="0.25">
      <c r="B211" s="8" t="s">
        <v>100</v>
      </c>
      <c r="L211" s="5"/>
    </row>
    <row r="212" spans="1:25" customFormat="1" x14ac:dyDescent="0.25">
      <c r="A212" s="13"/>
      <c r="B212" s="14"/>
      <c r="C212" s="15"/>
      <c r="D212" s="15"/>
      <c r="E212" s="16"/>
      <c r="F212" s="16"/>
      <c r="K212" s="13"/>
      <c r="L212" s="33" t="s">
        <v>102</v>
      </c>
      <c r="M212" s="15"/>
      <c r="N212" s="15"/>
      <c r="O212" s="16"/>
      <c r="P212" s="16"/>
    </row>
    <row r="213" spans="1:25" x14ac:dyDescent="0.25">
      <c r="B213" s="5" t="s">
        <v>71</v>
      </c>
      <c r="L213" s="5"/>
    </row>
    <row r="214" spans="1:25" x14ac:dyDescent="0.25">
      <c r="B214" s="5"/>
      <c r="L214" s="5" t="s">
        <v>10</v>
      </c>
    </row>
    <row r="215" spans="1:25" x14ac:dyDescent="0.25">
      <c r="B215" s="5" t="s">
        <v>101</v>
      </c>
      <c r="L215" s="5"/>
    </row>
    <row r="216" spans="1:25" x14ac:dyDescent="0.25">
      <c r="B216" s="5"/>
      <c r="L216" s="5" t="s">
        <v>103</v>
      </c>
    </row>
    <row r="217" spans="1:25" ht="33" x14ac:dyDescent="0.25">
      <c r="B217" s="5" t="s">
        <v>102</v>
      </c>
    </row>
    <row r="218" spans="1:25" x14ac:dyDescent="0.25">
      <c r="B218" s="5"/>
      <c r="L218" s="5" t="s">
        <v>104</v>
      </c>
    </row>
    <row r="219" spans="1:25" x14ac:dyDescent="0.25">
      <c r="B219" s="5" t="s">
        <v>10</v>
      </c>
      <c r="L219" s="5" t="s">
        <v>105</v>
      </c>
    </row>
    <row r="220" spans="1:25" x14ac:dyDescent="0.25">
      <c r="B220" s="5"/>
    </row>
    <row r="221" spans="1:25" x14ac:dyDescent="0.25">
      <c r="B221" s="1"/>
      <c r="K221" s="4" t="s">
        <v>12</v>
      </c>
      <c r="L221" s="8" t="s">
        <v>106</v>
      </c>
      <c r="M221" s="6" t="s">
        <v>107</v>
      </c>
      <c r="N221" s="6">
        <v>274</v>
      </c>
      <c r="O221" s="7">
        <v>180</v>
      </c>
      <c r="P221" s="7">
        <f>(N221*O221)</f>
        <v>49320</v>
      </c>
    </row>
    <row r="222" spans="1:25" x14ac:dyDescent="0.25">
      <c r="B222" s="5" t="s">
        <v>103</v>
      </c>
    </row>
    <row r="223" spans="1:25" ht="33" x14ac:dyDescent="0.25">
      <c r="B223" s="5" t="s">
        <v>108</v>
      </c>
      <c r="K223" s="4" t="s">
        <v>15</v>
      </c>
      <c r="L223" s="8" t="s">
        <v>109</v>
      </c>
      <c r="M223" s="6" t="s">
        <v>107</v>
      </c>
      <c r="N223" s="6">
        <v>460</v>
      </c>
      <c r="O223" s="7">
        <v>180</v>
      </c>
      <c r="P223" s="7">
        <f>(N223*O223)</f>
        <v>82800</v>
      </c>
      <c r="W223" s="1">
        <f>12*2+19.7*2</f>
        <v>63.4</v>
      </c>
    </row>
    <row r="224" spans="1:25" x14ac:dyDescent="0.25">
      <c r="B224" s="5"/>
      <c r="W224" s="1">
        <f>3.45*10*4*0.888888888</f>
        <v>122.66666654399999</v>
      </c>
      <c r="X224" s="1">
        <f>W223*4*0.888888888888</f>
        <v>225.4222222219968</v>
      </c>
      <c r="Y224" s="1">
        <f>W224+X224</f>
        <v>348.08888876599678</v>
      </c>
    </row>
    <row r="225" spans="1:25" x14ac:dyDescent="0.25">
      <c r="A225" s="4" t="s">
        <v>12</v>
      </c>
      <c r="B225" s="8" t="s">
        <v>106</v>
      </c>
      <c r="C225" s="6" t="s">
        <v>107</v>
      </c>
      <c r="D225" s="6">
        <v>116</v>
      </c>
      <c r="W225" s="1" t="e">
        <f>#REF!*0.304*1.34</f>
        <v>#REF!</v>
      </c>
      <c r="X225" s="1" t="e">
        <f>#REF!*1.35*0.345</f>
        <v>#REF!</v>
      </c>
      <c r="Y225" s="1" t="e">
        <f>W225+X225</f>
        <v>#REF!</v>
      </c>
    </row>
    <row r="227" spans="1:25" x14ac:dyDescent="0.25">
      <c r="A227" s="4" t="s">
        <v>15</v>
      </c>
      <c r="B227" s="8" t="s">
        <v>109</v>
      </c>
      <c r="C227" s="6" t="s">
        <v>107</v>
      </c>
      <c r="D227" s="6">
        <v>199.5</v>
      </c>
      <c r="K227" s="28"/>
      <c r="L227" s="29" t="s">
        <v>72</v>
      </c>
      <c r="M227" s="28"/>
      <c r="N227" s="28"/>
      <c r="O227" s="30" t="s">
        <v>73</v>
      </c>
      <c r="P227" s="30">
        <f>SUM(P211:P226)</f>
        <v>132120</v>
      </c>
    </row>
    <row r="228" spans="1:25" x14ac:dyDescent="0.25">
      <c r="K228" s="22"/>
      <c r="L228" s="31" t="s">
        <v>71</v>
      </c>
      <c r="M228" s="22"/>
      <c r="N228" s="22"/>
      <c r="O228" s="32"/>
      <c r="P228" s="32"/>
    </row>
    <row r="230" spans="1:25" x14ac:dyDescent="0.25">
      <c r="A230" s="28"/>
      <c r="B230" s="29" t="s">
        <v>72</v>
      </c>
      <c r="C230" s="28"/>
      <c r="D230" s="28"/>
      <c r="E230" s="30" t="s">
        <v>73</v>
      </c>
      <c r="F230" s="30">
        <f>SUM(F216:F229)</f>
        <v>0</v>
      </c>
    </row>
    <row r="231" spans="1:25" x14ac:dyDescent="0.25">
      <c r="A231" s="22"/>
      <c r="B231" s="31" t="s">
        <v>71</v>
      </c>
      <c r="C231" s="22"/>
      <c r="D231" s="22"/>
      <c r="E231" s="32"/>
      <c r="F231" s="32"/>
    </row>
    <row r="233" spans="1:25" x14ac:dyDescent="0.25">
      <c r="L233" s="5"/>
    </row>
    <row r="234" spans="1:25" x14ac:dyDescent="0.25">
      <c r="L234" s="5" t="s">
        <v>111</v>
      </c>
    </row>
    <row r="235" spans="1:25" x14ac:dyDescent="0.25">
      <c r="B235" s="8" t="s">
        <v>110</v>
      </c>
      <c r="L235" s="5"/>
    </row>
    <row r="237" spans="1:25" customFormat="1" x14ac:dyDescent="0.25">
      <c r="A237" s="13"/>
      <c r="B237" s="8"/>
      <c r="C237" s="15"/>
      <c r="D237" s="15"/>
      <c r="E237" s="16"/>
      <c r="F237" s="16"/>
    </row>
    <row r="238" spans="1:25" customFormat="1" x14ac:dyDescent="0.25">
      <c r="A238" s="13"/>
      <c r="B238" s="5" t="s">
        <v>71</v>
      </c>
      <c r="C238" s="15"/>
      <c r="D238" s="15"/>
      <c r="E238" s="16"/>
      <c r="F238" s="16"/>
    </row>
    <row r="239" spans="1:25" customFormat="1" x14ac:dyDescent="0.25">
      <c r="A239" s="13"/>
      <c r="B239" s="5"/>
      <c r="C239" s="15"/>
      <c r="D239" s="15"/>
      <c r="E239" s="16"/>
      <c r="F239" s="16"/>
    </row>
    <row r="240" spans="1:25" customFormat="1" x14ac:dyDescent="0.25">
      <c r="A240" s="13"/>
      <c r="B240" s="5" t="s">
        <v>111</v>
      </c>
      <c r="C240" s="15"/>
      <c r="D240" s="15"/>
      <c r="E240" s="16"/>
      <c r="F240" s="16"/>
    </row>
    <row r="241" spans="1:6" customFormat="1" x14ac:dyDescent="0.25">
      <c r="A241" s="13"/>
      <c r="B241" s="5"/>
      <c r="C241" s="15"/>
      <c r="D241" s="15"/>
      <c r="E241" s="16"/>
      <c r="F241" s="16"/>
    </row>
    <row r="242" spans="1:6" customFormat="1" x14ac:dyDescent="0.25">
      <c r="A242" s="13"/>
      <c r="B242" s="5" t="s">
        <v>112</v>
      </c>
      <c r="C242" s="15"/>
      <c r="D242" s="15"/>
      <c r="E242" s="16"/>
      <c r="F242" s="16"/>
    </row>
    <row r="243" spans="1:6" customFormat="1" x14ac:dyDescent="0.25">
      <c r="A243" s="13"/>
      <c r="B243" s="5"/>
      <c r="C243" s="15"/>
      <c r="D243" s="15"/>
      <c r="E243" s="16"/>
      <c r="F243" s="16"/>
    </row>
    <row r="244" spans="1:6" customFormat="1" ht="52.5" x14ac:dyDescent="0.25">
      <c r="A244" s="13"/>
      <c r="B244" s="5" t="s">
        <v>113</v>
      </c>
      <c r="C244" s="15"/>
      <c r="D244" s="15"/>
      <c r="E244" s="16"/>
      <c r="F244" s="16"/>
    </row>
    <row r="245" spans="1:6" customFormat="1" x14ac:dyDescent="0.25">
      <c r="A245" s="13"/>
      <c r="B245" s="5" t="s">
        <v>114</v>
      </c>
      <c r="C245" s="15"/>
      <c r="D245" s="15"/>
      <c r="E245" s="16"/>
      <c r="F245" s="16"/>
    </row>
    <row r="246" spans="1:6" customFormat="1" x14ac:dyDescent="0.25">
      <c r="A246" s="13"/>
      <c r="B246" s="8"/>
      <c r="C246" s="15"/>
      <c r="D246" s="15"/>
      <c r="E246" s="16"/>
      <c r="F246" s="16"/>
    </row>
    <row r="247" spans="1:6" customFormat="1" x14ac:dyDescent="0.25">
      <c r="A247" s="13" t="s">
        <v>12</v>
      </c>
      <c r="B247" s="8" t="s">
        <v>115</v>
      </c>
      <c r="C247" s="15" t="s">
        <v>14</v>
      </c>
      <c r="D247" s="15">
        <v>30.25</v>
      </c>
      <c r="E247" s="16"/>
      <c r="F247" s="16"/>
    </row>
    <row r="248" spans="1:6" customFormat="1" x14ac:dyDescent="0.25">
      <c r="A248" s="13"/>
      <c r="B248" s="8"/>
      <c r="C248" s="15"/>
      <c r="D248" s="15"/>
      <c r="E248" s="16"/>
      <c r="F248" s="16"/>
    </row>
    <row r="249" spans="1:6" customFormat="1" ht="99" x14ac:dyDescent="0.25">
      <c r="A249" s="13" t="s">
        <v>15</v>
      </c>
      <c r="B249" s="8" t="s">
        <v>116</v>
      </c>
      <c r="C249" s="15" t="s">
        <v>14</v>
      </c>
      <c r="D249" s="15">
        <v>30.25</v>
      </c>
      <c r="E249" s="16"/>
      <c r="F249" s="16"/>
    </row>
    <row r="250" spans="1:6" customFormat="1" x14ac:dyDescent="0.25">
      <c r="A250" s="13"/>
      <c r="B250" s="8"/>
      <c r="C250" s="15"/>
      <c r="D250" s="15"/>
      <c r="E250" s="16"/>
      <c r="F250" s="16"/>
    </row>
    <row r="251" spans="1:6" customFormat="1" x14ac:dyDescent="0.25">
      <c r="A251" s="13"/>
      <c r="B251" s="8"/>
      <c r="C251" s="15"/>
      <c r="D251" s="15"/>
      <c r="E251" s="16"/>
      <c r="F251" s="16"/>
    </row>
    <row r="252" spans="1:6" customFormat="1" x14ac:dyDescent="0.25">
      <c r="A252" s="13"/>
      <c r="B252" s="8"/>
      <c r="C252" s="15"/>
      <c r="D252" s="15"/>
      <c r="E252" s="16"/>
      <c r="F252" s="16"/>
    </row>
    <row r="253" spans="1:6" customFormat="1" x14ac:dyDescent="0.25">
      <c r="A253" s="13"/>
      <c r="B253" s="8"/>
      <c r="C253" s="15"/>
      <c r="D253" s="15"/>
      <c r="E253" s="16"/>
      <c r="F253" s="16"/>
    </row>
    <row r="254" spans="1:6" customFormat="1" x14ac:dyDescent="0.25">
      <c r="A254" s="13"/>
      <c r="B254" s="8"/>
      <c r="C254" s="15"/>
      <c r="D254" s="15"/>
      <c r="E254" s="16"/>
      <c r="F254" s="16"/>
    </row>
    <row r="255" spans="1:6" customFormat="1" x14ac:dyDescent="0.25">
      <c r="A255" s="13"/>
      <c r="B255" s="8"/>
      <c r="C255" s="15"/>
      <c r="D255" s="15"/>
      <c r="E255" s="16"/>
      <c r="F255" s="16"/>
    </row>
    <row r="256" spans="1:6" customFormat="1" x14ac:dyDescent="0.25">
      <c r="A256" s="13"/>
      <c r="B256" s="8"/>
      <c r="C256" s="15"/>
      <c r="D256" s="15"/>
      <c r="E256" s="16"/>
      <c r="F256" s="16"/>
    </row>
    <row r="257" spans="1:16" customFormat="1" x14ac:dyDescent="0.25">
      <c r="A257" s="13"/>
      <c r="B257" s="8"/>
      <c r="C257" s="15"/>
      <c r="D257" s="15"/>
      <c r="E257" s="16"/>
      <c r="F257" s="16"/>
    </row>
    <row r="258" spans="1:16" customFormat="1" x14ac:dyDescent="0.25">
      <c r="A258" s="13"/>
      <c r="B258" s="8"/>
      <c r="C258" s="15"/>
      <c r="D258" s="15"/>
      <c r="E258" s="16"/>
      <c r="F258" s="16"/>
    </row>
    <row r="259" spans="1:16" customFormat="1" x14ac:dyDescent="0.25">
      <c r="A259" s="13"/>
      <c r="B259" s="8"/>
      <c r="C259" s="15"/>
      <c r="D259" s="15"/>
      <c r="E259" s="16"/>
      <c r="F259" s="16"/>
    </row>
    <row r="260" spans="1:16" customFormat="1" x14ac:dyDescent="0.25">
      <c r="A260" s="13"/>
      <c r="B260" s="8"/>
      <c r="C260" s="15"/>
      <c r="D260" s="15"/>
      <c r="E260" s="16"/>
      <c r="F260" s="16"/>
    </row>
    <row r="261" spans="1:16" customFormat="1" x14ac:dyDescent="0.25">
      <c r="A261" s="13"/>
      <c r="B261" s="8"/>
      <c r="C261" s="15"/>
      <c r="D261" s="15"/>
      <c r="E261" s="16"/>
      <c r="F261" s="16"/>
    </row>
    <row r="262" spans="1:16" customFormat="1" x14ac:dyDescent="0.25">
      <c r="A262" s="13"/>
      <c r="B262" s="8"/>
      <c r="C262" s="15"/>
      <c r="D262" s="15"/>
      <c r="E262" s="16"/>
      <c r="F262" s="16"/>
    </row>
    <row r="263" spans="1:16" customFormat="1" x14ac:dyDescent="0.25">
      <c r="A263" s="34"/>
      <c r="B263" s="29" t="s">
        <v>72</v>
      </c>
      <c r="C263" s="34"/>
      <c r="D263" s="34"/>
      <c r="E263" s="35"/>
      <c r="F263" s="35"/>
    </row>
    <row r="264" spans="1:16" customFormat="1" x14ac:dyDescent="0.25">
      <c r="A264" s="36"/>
      <c r="B264" s="31" t="s">
        <v>71</v>
      </c>
      <c r="C264" s="36"/>
      <c r="D264" s="36"/>
      <c r="E264" s="37" t="s">
        <v>73</v>
      </c>
      <c r="F264" s="37">
        <f>SUM(F247:F261)</f>
        <v>0</v>
      </c>
    </row>
    <row r="265" spans="1:16" customFormat="1" x14ac:dyDescent="0.25">
      <c r="A265" s="13"/>
      <c r="B265" s="8"/>
      <c r="C265" s="15"/>
      <c r="D265" s="15"/>
      <c r="E265" s="16"/>
      <c r="F265" s="16"/>
    </row>
    <row r="266" spans="1:16" customFormat="1" x14ac:dyDescent="0.25">
      <c r="A266" s="13"/>
      <c r="B266" s="8"/>
      <c r="C266" s="15"/>
      <c r="D266" s="15"/>
      <c r="E266" s="16"/>
      <c r="F266" s="16"/>
    </row>
    <row r="267" spans="1:16" customFormat="1" x14ac:dyDescent="0.25">
      <c r="A267" s="13"/>
      <c r="B267" s="8"/>
      <c r="C267" s="15"/>
      <c r="D267" s="15"/>
      <c r="E267" s="16"/>
      <c r="F267" s="16"/>
    </row>
    <row r="268" spans="1:16" customFormat="1" x14ac:dyDescent="0.25">
      <c r="A268" s="13"/>
      <c r="B268" s="8" t="s">
        <v>117</v>
      </c>
      <c r="C268" s="15"/>
      <c r="D268" s="15"/>
      <c r="E268" s="16"/>
      <c r="F268" s="16"/>
    </row>
    <row r="269" spans="1:16" customFormat="1" x14ac:dyDescent="0.25">
      <c r="A269" s="13"/>
      <c r="B269" s="8"/>
      <c r="C269" s="15"/>
      <c r="D269" s="15"/>
      <c r="E269" s="16"/>
      <c r="F269" s="16"/>
    </row>
    <row r="270" spans="1:16" customFormat="1" x14ac:dyDescent="0.25">
      <c r="A270" s="13"/>
      <c r="B270" s="8"/>
      <c r="C270" s="15"/>
      <c r="D270" s="15"/>
      <c r="E270" s="16"/>
      <c r="F270" s="16"/>
    </row>
    <row r="271" spans="1:16" x14ac:dyDescent="0.25">
      <c r="B271" s="5" t="s">
        <v>71</v>
      </c>
      <c r="K271" s="4" t="s">
        <v>118</v>
      </c>
      <c r="L271" s="8" t="s">
        <v>119</v>
      </c>
      <c r="M271" s="6" t="s">
        <v>14</v>
      </c>
      <c r="N271" s="6">
        <v>138</v>
      </c>
      <c r="O271" s="7">
        <v>1500</v>
      </c>
      <c r="P271" s="7">
        <f>(N271*O271)</f>
        <v>207000</v>
      </c>
    </row>
    <row r="272" spans="1:16" x14ac:dyDescent="0.25">
      <c r="B272" s="5"/>
    </row>
    <row r="273" spans="1:23" x14ac:dyDescent="0.25">
      <c r="B273" s="5" t="s">
        <v>120</v>
      </c>
    </row>
    <row r="274" spans="1:23" x14ac:dyDescent="0.25">
      <c r="B274" s="5"/>
    </row>
    <row r="275" spans="1:23" x14ac:dyDescent="0.25">
      <c r="B275" s="5" t="s">
        <v>121</v>
      </c>
    </row>
    <row r="276" spans="1:23" x14ac:dyDescent="0.25">
      <c r="B276" s="5"/>
    </row>
    <row r="277" spans="1:23" x14ac:dyDescent="0.25">
      <c r="B277" s="5" t="s">
        <v>38</v>
      </c>
      <c r="K277" s="4" t="s">
        <v>39</v>
      </c>
      <c r="L277" s="8" t="s">
        <v>42</v>
      </c>
      <c r="M277" s="6" t="s">
        <v>19</v>
      </c>
      <c r="N277" s="6">
        <v>4</v>
      </c>
      <c r="O277" s="7">
        <v>12000</v>
      </c>
      <c r="P277" s="7">
        <f>(N277*O277)</f>
        <v>48000</v>
      </c>
    </row>
    <row r="279" spans="1:23" ht="66" x14ac:dyDescent="0.25">
      <c r="A279" s="4" t="s">
        <v>12</v>
      </c>
      <c r="B279" s="8" t="s">
        <v>122</v>
      </c>
      <c r="C279" s="6" t="s">
        <v>123</v>
      </c>
      <c r="D279" s="6">
        <v>17.5</v>
      </c>
      <c r="K279" s="18"/>
      <c r="L279" s="19" t="s">
        <v>45</v>
      </c>
      <c r="M279" s="20"/>
      <c r="N279" s="20"/>
      <c r="O279" s="21" t="s">
        <v>46</v>
      </c>
      <c r="P279" s="21">
        <f>SUM(P264:P278)</f>
        <v>255000</v>
      </c>
    </row>
    <row r="281" spans="1:23" x14ac:dyDescent="0.25">
      <c r="A281" s="4" t="s">
        <v>15</v>
      </c>
      <c r="B281" s="8" t="s">
        <v>124</v>
      </c>
      <c r="C281" s="6" t="s">
        <v>19</v>
      </c>
      <c r="D281" s="6">
        <v>1</v>
      </c>
    </row>
    <row r="283" spans="1:23" x14ac:dyDescent="0.25">
      <c r="B283" s="5" t="s">
        <v>52</v>
      </c>
    </row>
    <row r="284" spans="1:23" x14ac:dyDescent="0.25">
      <c r="K284" s="4" t="s">
        <v>12</v>
      </c>
      <c r="L284" s="8" t="s">
        <v>53</v>
      </c>
      <c r="M284" s="6" t="s">
        <v>14</v>
      </c>
      <c r="N284" s="6">
        <v>44</v>
      </c>
      <c r="O284" s="7">
        <v>450</v>
      </c>
      <c r="P284" s="7">
        <f>(N284*O284)</f>
        <v>19800</v>
      </c>
    </row>
    <row r="285" spans="1:23" x14ac:dyDescent="0.25">
      <c r="A285" s="4" t="s">
        <v>17</v>
      </c>
      <c r="B285" s="8" t="s">
        <v>125</v>
      </c>
      <c r="C285" s="6" t="s">
        <v>14</v>
      </c>
      <c r="D285" s="6">
        <v>7</v>
      </c>
    </row>
    <row r="286" spans="1:23" x14ac:dyDescent="0.25">
      <c r="K286" s="4" t="s">
        <v>15</v>
      </c>
      <c r="L286" s="8" t="s">
        <v>54</v>
      </c>
      <c r="M286" s="6" t="s">
        <v>14</v>
      </c>
      <c r="N286" s="6">
        <v>37</v>
      </c>
      <c r="O286" s="7">
        <v>450</v>
      </c>
      <c r="P286" s="7">
        <f>(N286*O286)</f>
        <v>16650</v>
      </c>
    </row>
    <row r="287" spans="1:23" x14ac:dyDescent="0.25">
      <c r="B287" s="5" t="s">
        <v>103</v>
      </c>
    </row>
    <row r="288" spans="1:23" ht="33" x14ac:dyDescent="0.25">
      <c r="B288" s="5" t="s">
        <v>108</v>
      </c>
      <c r="K288" s="4" t="s">
        <v>15</v>
      </c>
      <c r="L288" s="8" t="s">
        <v>109</v>
      </c>
      <c r="M288" s="6" t="s">
        <v>107</v>
      </c>
      <c r="N288" s="6">
        <v>460</v>
      </c>
      <c r="O288" s="7">
        <v>180</v>
      </c>
      <c r="P288" s="7">
        <f>(N288*O288)</f>
        <v>82800</v>
      </c>
      <c r="W288" s="1">
        <f>12*2+19.7*2</f>
        <v>63.4</v>
      </c>
    </row>
    <row r="289" spans="1:25" x14ac:dyDescent="0.25">
      <c r="B289" s="5"/>
      <c r="W289" s="1">
        <f>3.45*10*4*0.888888888</f>
        <v>122.66666654399999</v>
      </c>
      <c r="X289" s="1">
        <f>W288*4*0.888888888888</f>
        <v>225.4222222219968</v>
      </c>
      <c r="Y289" s="1">
        <f>W289+X289</f>
        <v>348.08888876599678</v>
      </c>
    </row>
    <row r="290" spans="1:25" x14ac:dyDescent="0.25">
      <c r="A290" s="4" t="s">
        <v>20</v>
      </c>
      <c r="B290" s="8" t="s">
        <v>106</v>
      </c>
      <c r="C290" s="6" t="s">
        <v>107</v>
      </c>
      <c r="D290" s="6">
        <v>24</v>
      </c>
      <c r="W290" s="1" t="e">
        <f>#REF!*0.304*1.34</f>
        <v>#REF!</v>
      </c>
      <c r="X290" s="1" t="e">
        <f>#REF!*1.35*0.345</f>
        <v>#REF!</v>
      </c>
      <c r="Y290" s="1" t="e">
        <f>W290+X290</f>
        <v>#REF!</v>
      </c>
    </row>
    <row r="292" spans="1:25" x14ac:dyDescent="0.25">
      <c r="A292" s="4" t="s">
        <v>23</v>
      </c>
      <c r="B292" s="8" t="s">
        <v>109</v>
      </c>
      <c r="C292" s="6" t="s">
        <v>107</v>
      </c>
      <c r="D292" s="6">
        <v>30.75</v>
      </c>
      <c r="K292" s="28"/>
      <c r="L292" s="29" t="s">
        <v>72</v>
      </c>
      <c r="M292" s="28"/>
      <c r="N292" s="28"/>
      <c r="O292" s="30" t="s">
        <v>73</v>
      </c>
      <c r="P292" s="30">
        <f>SUM(P282:P291)</f>
        <v>119250</v>
      </c>
    </row>
    <row r="293" spans="1:25" x14ac:dyDescent="0.25">
      <c r="B293" s="5"/>
      <c r="C293" s="4"/>
      <c r="D293" s="4"/>
      <c r="E293" s="38"/>
      <c r="F293" s="38"/>
    </row>
    <row r="294" spans="1:25" x14ac:dyDescent="0.25">
      <c r="A294" s="4" t="s">
        <v>25</v>
      </c>
      <c r="B294" s="8" t="s">
        <v>126</v>
      </c>
      <c r="C294" s="6" t="s">
        <v>127</v>
      </c>
      <c r="D294" s="6">
        <v>5</v>
      </c>
    </row>
    <row r="295" spans="1:25" x14ac:dyDescent="0.25">
      <c r="B295" s="5"/>
      <c r="C295" s="4"/>
      <c r="D295" s="4"/>
      <c r="E295" s="38"/>
      <c r="F295" s="38"/>
    </row>
    <row r="296" spans="1:25" customFormat="1" x14ac:dyDescent="0.25">
      <c r="A296" s="13" t="s">
        <v>28</v>
      </c>
      <c r="B296" s="14" t="s">
        <v>128</v>
      </c>
      <c r="C296" s="15" t="s">
        <v>127</v>
      </c>
      <c r="D296" s="15">
        <v>2.6</v>
      </c>
      <c r="E296" s="16"/>
      <c r="F296" s="16"/>
    </row>
    <row r="297" spans="1:25" customFormat="1" x14ac:dyDescent="0.25">
      <c r="A297" s="13"/>
      <c r="B297" s="14"/>
      <c r="C297" s="15"/>
      <c r="D297" s="15"/>
      <c r="E297" s="16"/>
      <c r="F297" s="16"/>
    </row>
    <row r="298" spans="1:25" customFormat="1" x14ac:dyDescent="0.25">
      <c r="A298" s="13" t="s">
        <v>31</v>
      </c>
      <c r="B298" s="8" t="s">
        <v>129</v>
      </c>
      <c r="C298" s="15" t="s">
        <v>130</v>
      </c>
      <c r="D298" s="15">
        <v>10</v>
      </c>
      <c r="E298" s="16"/>
      <c r="F298" s="16"/>
    </row>
    <row r="299" spans="1:25" customFormat="1" x14ac:dyDescent="0.25">
      <c r="A299" s="13"/>
      <c r="B299" s="14"/>
      <c r="C299" s="15"/>
      <c r="D299" s="15"/>
      <c r="E299" s="16"/>
      <c r="F299" s="16"/>
    </row>
    <row r="300" spans="1:25" customFormat="1" x14ac:dyDescent="0.25">
      <c r="A300" s="13"/>
      <c r="B300" s="14"/>
      <c r="C300" s="15"/>
      <c r="D300" s="15"/>
      <c r="E300" s="16"/>
      <c r="F300" s="16"/>
    </row>
    <row r="301" spans="1:25" customFormat="1" x14ac:dyDescent="0.25">
      <c r="A301" s="13"/>
      <c r="B301" s="14"/>
      <c r="C301" s="15"/>
      <c r="D301" s="15"/>
      <c r="E301" s="16"/>
      <c r="F301" s="16"/>
    </row>
    <row r="303" spans="1:25" x14ac:dyDescent="0.25">
      <c r="A303" s="28"/>
      <c r="B303" s="29" t="s">
        <v>45</v>
      </c>
      <c r="C303" s="28"/>
      <c r="D303" s="28"/>
      <c r="E303" s="30"/>
      <c r="F303" s="30">
        <f>SUM(F279:F301)</f>
        <v>0</v>
      </c>
    </row>
    <row r="304" spans="1:25" x14ac:dyDescent="0.25">
      <c r="A304" s="22"/>
      <c r="B304" s="31"/>
      <c r="C304" s="22"/>
      <c r="D304" s="22"/>
      <c r="E304" s="32"/>
      <c r="F304" s="32"/>
    </row>
    <row r="305" spans="2:16" x14ac:dyDescent="0.25">
      <c r="B305" s="5"/>
      <c r="C305" s="4"/>
      <c r="D305" s="4"/>
      <c r="E305" s="38"/>
      <c r="F305" s="38"/>
    </row>
    <row r="306" spans="2:16" x14ac:dyDescent="0.25">
      <c r="B306" s="5"/>
      <c r="C306" s="4"/>
      <c r="D306" s="4"/>
      <c r="E306" s="38"/>
      <c r="F306" s="38"/>
    </row>
    <row r="307" spans="2:16" x14ac:dyDescent="0.25">
      <c r="B307" s="5"/>
      <c r="C307" s="4"/>
      <c r="D307" s="4"/>
      <c r="E307" s="38"/>
      <c r="F307" s="38"/>
    </row>
    <row r="308" spans="2:16" x14ac:dyDescent="0.25">
      <c r="B308" s="5"/>
      <c r="C308" s="4"/>
      <c r="D308" s="4"/>
      <c r="E308" s="38"/>
      <c r="F308" s="38"/>
    </row>
    <row r="309" spans="2:16" x14ac:dyDescent="0.25">
      <c r="B309" s="5"/>
      <c r="C309" s="4"/>
      <c r="D309" s="4"/>
      <c r="E309" s="38"/>
      <c r="F309" s="38"/>
      <c r="L309" s="5" t="s">
        <v>71</v>
      </c>
    </row>
    <row r="310" spans="2:16" x14ac:dyDescent="0.25">
      <c r="B310" s="8" t="s">
        <v>132</v>
      </c>
      <c r="L310" s="5"/>
    </row>
    <row r="311" spans="2:16" x14ac:dyDescent="0.25">
      <c r="L311" s="5" t="s">
        <v>133</v>
      </c>
    </row>
    <row r="313" spans="2:16" x14ac:dyDescent="0.25">
      <c r="B313" s="5" t="s">
        <v>71</v>
      </c>
    </row>
    <row r="314" spans="2:16" x14ac:dyDescent="0.25">
      <c r="B314" s="5"/>
    </row>
    <row r="315" spans="2:16" x14ac:dyDescent="0.25">
      <c r="B315" s="5" t="s">
        <v>133</v>
      </c>
    </row>
    <row r="316" spans="2:16" x14ac:dyDescent="0.25">
      <c r="B316" s="5"/>
      <c r="K316" s="28"/>
      <c r="L316" s="29" t="s">
        <v>72</v>
      </c>
      <c r="M316" s="28"/>
      <c r="N316" s="28"/>
      <c r="O316" s="30"/>
      <c r="P316" s="30"/>
    </row>
    <row r="317" spans="2:16" x14ac:dyDescent="0.25">
      <c r="B317" s="5" t="s">
        <v>134</v>
      </c>
      <c r="K317" s="22"/>
      <c r="L317" s="31" t="s">
        <v>71</v>
      </c>
      <c r="M317" s="22"/>
      <c r="N317" s="22"/>
      <c r="O317" s="32" t="s">
        <v>73</v>
      </c>
      <c r="P317" s="32">
        <f>SUM(P271:P316)</f>
        <v>748500</v>
      </c>
    </row>
    <row r="318" spans="2:16" x14ac:dyDescent="0.25">
      <c r="B318" s="5"/>
    </row>
    <row r="319" spans="2:16" x14ac:dyDescent="0.25">
      <c r="B319" s="5" t="s">
        <v>135</v>
      </c>
    </row>
    <row r="320" spans="2:16" x14ac:dyDescent="0.25">
      <c r="B320" s="5"/>
    </row>
    <row r="321" spans="1:4" ht="18" x14ac:dyDescent="0.25">
      <c r="B321" s="5" t="s">
        <v>136</v>
      </c>
    </row>
    <row r="323" spans="1:4" x14ac:dyDescent="0.25">
      <c r="B323" s="5" t="s">
        <v>137</v>
      </c>
    </row>
    <row r="325" spans="1:4" x14ac:dyDescent="0.25">
      <c r="A325" s="4" t="s">
        <v>12</v>
      </c>
      <c r="B325" s="8" t="s">
        <v>138</v>
      </c>
      <c r="C325" s="6" t="s">
        <v>62</v>
      </c>
      <c r="D325" s="6">
        <v>18.75</v>
      </c>
    </row>
    <row r="327" spans="1:4" x14ac:dyDescent="0.25">
      <c r="A327" s="4" t="s">
        <v>15</v>
      </c>
      <c r="B327" s="8" t="s">
        <v>139</v>
      </c>
      <c r="C327" s="6" t="s">
        <v>62</v>
      </c>
      <c r="D327" s="6">
        <v>50</v>
      </c>
    </row>
    <row r="329" spans="1:4" x14ac:dyDescent="0.25">
      <c r="A329" s="4" t="s">
        <v>17</v>
      </c>
      <c r="B329" s="8" t="s">
        <v>140</v>
      </c>
      <c r="C329" s="6" t="s">
        <v>62</v>
      </c>
      <c r="D329" s="6">
        <v>25</v>
      </c>
    </row>
    <row r="331" spans="1:4" x14ac:dyDescent="0.25">
      <c r="A331" s="4" t="s">
        <v>20</v>
      </c>
      <c r="B331" s="8" t="s">
        <v>141</v>
      </c>
      <c r="C331" s="6" t="s">
        <v>127</v>
      </c>
      <c r="D331" s="6">
        <v>31.25</v>
      </c>
    </row>
    <row r="333" spans="1:4" x14ac:dyDescent="0.25">
      <c r="A333" s="4" t="s">
        <v>23</v>
      </c>
      <c r="B333" s="8" t="s">
        <v>142</v>
      </c>
      <c r="C333" s="6" t="s">
        <v>62</v>
      </c>
      <c r="D333" s="6">
        <v>15.25</v>
      </c>
    </row>
    <row r="336" spans="1:4" ht="66" x14ac:dyDescent="0.25">
      <c r="A336" s="4" t="s">
        <v>25</v>
      </c>
      <c r="B336" s="39" t="s">
        <v>143</v>
      </c>
      <c r="C336" s="6" t="s">
        <v>144</v>
      </c>
      <c r="D336" s="6">
        <v>112.5</v>
      </c>
    </row>
    <row r="337" spans="1:12" x14ac:dyDescent="0.35">
      <c r="B337" s="10"/>
    </row>
    <row r="338" spans="1:12" ht="33" x14ac:dyDescent="0.35">
      <c r="A338" s="4" t="s">
        <v>28</v>
      </c>
      <c r="B338" s="10" t="s">
        <v>145</v>
      </c>
      <c r="C338" s="6" t="s">
        <v>62</v>
      </c>
      <c r="D338" s="6">
        <v>8.75</v>
      </c>
    </row>
    <row r="339" spans="1:12" x14ac:dyDescent="0.35">
      <c r="B339" s="10"/>
    </row>
    <row r="340" spans="1:12" ht="49.5" x14ac:dyDescent="0.35">
      <c r="A340" s="4" t="s">
        <v>31</v>
      </c>
      <c r="B340" s="10" t="s">
        <v>146</v>
      </c>
      <c r="C340" s="6" t="s">
        <v>62</v>
      </c>
      <c r="D340" s="6">
        <v>25</v>
      </c>
    </row>
    <row r="341" spans="1:12" x14ac:dyDescent="0.35">
      <c r="B341" s="10"/>
      <c r="C341" s="40"/>
      <c r="D341" s="40"/>
      <c r="E341" s="41"/>
      <c r="F341" s="41"/>
    </row>
    <row r="342" spans="1:12" x14ac:dyDescent="0.35">
      <c r="A342" s="4" t="s">
        <v>33</v>
      </c>
      <c r="B342" s="10" t="s">
        <v>147</v>
      </c>
      <c r="C342" s="6" t="s">
        <v>127</v>
      </c>
      <c r="D342" s="6">
        <v>2.5</v>
      </c>
    </row>
    <row r="343" spans="1:12" x14ac:dyDescent="0.35">
      <c r="B343" s="10"/>
      <c r="C343" s="40"/>
      <c r="D343" s="40"/>
      <c r="E343" s="41"/>
      <c r="F343" s="41"/>
    </row>
    <row r="344" spans="1:12" x14ac:dyDescent="0.35">
      <c r="A344" s="4" t="s">
        <v>37</v>
      </c>
      <c r="B344" s="10" t="s">
        <v>148</v>
      </c>
      <c r="C344" s="40" t="s">
        <v>127</v>
      </c>
      <c r="D344" s="40">
        <v>2.5</v>
      </c>
      <c r="F344" s="41"/>
    </row>
    <row r="346" spans="1:12" x14ac:dyDescent="0.35">
      <c r="A346" s="4" t="s">
        <v>39</v>
      </c>
      <c r="B346" s="8" t="s">
        <v>149</v>
      </c>
      <c r="C346" s="40" t="s">
        <v>127</v>
      </c>
      <c r="D346" s="40">
        <v>2.5</v>
      </c>
      <c r="E346" s="41"/>
      <c r="F346" s="41"/>
    </row>
    <row r="348" spans="1:12" x14ac:dyDescent="0.25">
      <c r="A348" s="28"/>
      <c r="B348" s="29" t="s">
        <v>45</v>
      </c>
      <c r="C348" s="28"/>
      <c r="D348" s="28"/>
      <c r="E348" s="30"/>
      <c r="F348" s="30">
        <f>SUM(F325:F346)</f>
        <v>0</v>
      </c>
    </row>
    <row r="349" spans="1:12" x14ac:dyDescent="0.25">
      <c r="A349" s="22"/>
      <c r="B349" s="31"/>
      <c r="C349" s="22"/>
      <c r="D349" s="22"/>
      <c r="E349" s="32"/>
      <c r="F349" s="32"/>
    </row>
    <row r="350" spans="1:12" x14ac:dyDescent="0.25">
      <c r="B350" s="5"/>
      <c r="C350" s="4"/>
      <c r="D350" s="4"/>
      <c r="E350" s="38"/>
      <c r="F350" s="38"/>
      <c r="L350" s="5" t="s">
        <v>71</v>
      </c>
    </row>
    <row r="351" spans="1:12" x14ac:dyDescent="0.25">
      <c r="B351" s="8" t="s">
        <v>150</v>
      </c>
      <c r="L351" s="5"/>
    </row>
    <row r="352" spans="1:12" x14ac:dyDescent="0.25">
      <c r="L352" s="5" t="s">
        <v>133</v>
      </c>
    </row>
    <row r="353" spans="1:16" ht="18" x14ac:dyDescent="0.25">
      <c r="B353" s="5" t="s">
        <v>151</v>
      </c>
      <c r="L353" s="5"/>
    </row>
    <row r="354" spans="1:16" x14ac:dyDescent="0.25">
      <c r="B354" s="5" t="s">
        <v>152</v>
      </c>
      <c r="K354" s="42"/>
      <c r="L354" s="43" t="s">
        <v>134</v>
      </c>
      <c r="M354" s="44"/>
      <c r="N354" s="44"/>
      <c r="O354" s="45"/>
      <c r="P354" s="46"/>
    </row>
    <row r="355" spans="1:16" x14ac:dyDescent="0.25">
      <c r="K355" s="42"/>
      <c r="L355" s="47"/>
      <c r="M355" s="44"/>
      <c r="N355" s="44"/>
      <c r="O355" s="45"/>
      <c r="P355" s="46"/>
    </row>
    <row r="356" spans="1:16" x14ac:dyDescent="0.25">
      <c r="A356" s="4" t="s">
        <v>17</v>
      </c>
      <c r="B356" s="8" t="s">
        <v>153</v>
      </c>
      <c r="C356" s="6" t="s">
        <v>62</v>
      </c>
      <c r="D356" s="6">
        <v>25</v>
      </c>
      <c r="K356" s="42"/>
      <c r="L356" s="43" t="s">
        <v>135</v>
      </c>
      <c r="M356" s="44"/>
      <c r="N356" s="44"/>
      <c r="O356" s="45"/>
      <c r="P356" s="46"/>
    </row>
    <row r="357" spans="1:16" x14ac:dyDescent="0.25">
      <c r="K357" s="42"/>
      <c r="L357" s="43"/>
      <c r="M357" s="44"/>
      <c r="N357" s="44"/>
      <c r="O357" s="45"/>
      <c r="P357" s="46"/>
    </row>
    <row r="358" spans="1:16" x14ac:dyDescent="0.25">
      <c r="B358" s="5" t="s">
        <v>154</v>
      </c>
      <c r="K358" s="42"/>
      <c r="L358" s="43" t="s">
        <v>155</v>
      </c>
      <c r="M358" s="44"/>
      <c r="N358" s="44"/>
      <c r="O358" s="45"/>
      <c r="P358" s="46"/>
    </row>
    <row r="359" spans="1:16" x14ac:dyDescent="0.25">
      <c r="K359" s="42"/>
      <c r="L359" s="47"/>
      <c r="M359" s="44"/>
      <c r="N359" s="44"/>
      <c r="O359" s="45"/>
      <c r="P359" s="46"/>
    </row>
    <row r="360" spans="1:16" x14ac:dyDescent="0.25">
      <c r="A360" s="4" t="s">
        <v>20</v>
      </c>
      <c r="B360" s="8" t="s">
        <v>156</v>
      </c>
      <c r="C360" s="6" t="s">
        <v>62</v>
      </c>
      <c r="D360" s="6">
        <f>D356</f>
        <v>25</v>
      </c>
      <c r="K360" s="42"/>
      <c r="L360" s="43" t="s">
        <v>157</v>
      </c>
      <c r="M360" s="44"/>
      <c r="N360" s="44"/>
      <c r="O360" s="45"/>
      <c r="P360" s="46"/>
    </row>
    <row r="361" spans="1:16" x14ac:dyDescent="0.25">
      <c r="K361" s="42"/>
      <c r="L361" s="47"/>
      <c r="M361" s="44"/>
      <c r="N361" s="44"/>
      <c r="O361" s="45"/>
      <c r="P361" s="46"/>
    </row>
    <row r="362" spans="1:16" x14ac:dyDescent="0.25">
      <c r="K362" s="42" t="s">
        <v>12</v>
      </c>
      <c r="L362" s="47" t="s">
        <v>158</v>
      </c>
      <c r="M362" s="44" t="s">
        <v>62</v>
      </c>
      <c r="N362" s="44">
        <v>135</v>
      </c>
      <c r="O362" s="45">
        <v>250</v>
      </c>
      <c r="P362" s="48">
        <f>(N362*O362)</f>
        <v>33750</v>
      </c>
    </row>
    <row r="363" spans="1:16" x14ac:dyDescent="0.25">
      <c r="A363" s="28"/>
      <c r="B363" s="29" t="s">
        <v>159</v>
      </c>
      <c r="C363" s="28"/>
      <c r="D363" s="28"/>
      <c r="E363" s="30" t="s">
        <v>46</v>
      </c>
      <c r="F363" s="30">
        <f>SUM(F354:F362)</f>
        <v>0</v>
      </c>
      <c r="K363" s="42"/>
      <c r="L363" s="47"/>
      <c r="M363" s="44"/>
      <c r="N363" s="44"/>
      <c r="O363" s="45"/>
      <c r="P363" s="48"/>
    </row>
    <row r="364" spans="1:16" x14ac:dyDescent="0.25">
      <c r="A364" s="22"/>
      <c r="B364" s="31"/>
      <c r="C364" s="22"/>
      <c r="D364" s="22"/>
      <c r="E364" s="32"/>
      <c r="F364" s="32"/>
      <c r="K364" s="42" t="s">
        <v>15</v>
      </c>
      <c r="L364" s="47" t="s">
        <v>160</v>
      </c>
      <c r="M364" s="44" t="s">
        <v>62</v>
      </c>
      <c r="N364" s="44">
        <v>34</v>
      </c>
      <c r="O364" s="45">
        <v>250</v>
      </c>
      <c r="P364" s="48">
        <f>(N364*O364)</f>
        <v>8500</v>
      </c>
    </row>
    <row r="365" spans="1:16" x14ac:dyDescent="0.25">
      <c r="K365" s="42"/>
      <c r="L365" s="47"/>
      <c r="M365" s="44"/>
      <c r="N365" s="44"/>
      <c r="O365" s="45"/>
      <c r="P365" s="48"/>
    </row>
    <row r="366" spans="1:16" x14ac:dyDescent="0.25">
      <c r="B366" s="5" t="s">
        <v>68</v>
      </c>
      <c r="K366" s="42" t="s">
        <v>17</v>
      </c>
      <c r="L366" s="47" t="s">
        <v>161</v>
      </c>
      <c r="M366" s="44" t="s">
        <v>62</v>
      </c>
      <c r="N366" s="44">
        <v>120</v>
      </c>
      <c r="O366" s="45">
        <v>250</v>
      </c>
      <c r="P366" s="48">
        <f>(N366*O366)</f>
        <v>30000</v>
      </c>
    </row>
    <row r="367" spans="1:16" x14ac:dyDescent="0.25">
      <c r="B367" s="5"/>
      <c r="K367" s="42"/>
      <c r="L367" s="47"/>
      <c r="M367" s="44"/>
      <c r="N367" s="44"/>
      <c r="O367" s="45"/>
      <c r="P367" s="48"/>
    </row>
    <row r="368" spans="1:16" x14ac:dyDescent="0.25">
      <c r="B368" s="8" t="s">
        <v>162</v>
      </c>
      <c r="F368" s="7">
        <f>F348</f>
        <v>0</v>
      </c>
      <c r="K368" s="42" t="s">
        <v>20</v>
      </c>
      <c r="L368" s="47" t="s">
        <v>163</v>
      </c>
      <c r="M368" s="44" t="s">
        <v>127</v>
      </c>
      <c r="N368" s="44">
        <v>5</v>
      </c>
      <c r="O368" s="45">
        <v>250</v>
      </c>
      <c r="P368" s="48">
        <f>(N368*O368)</f>
        <v>1250</v>
      </c>
    </row>
    <row r="369" spans="1:16" x14ac:dyDescent="0.25">
      <c r="K369" s="42"/>
      <c r="L369" s="47"/>
      <c r="M369" s="44"/>
      <c r="N369" s="44"/>
      <c r="O369" s="45"/>
      <c r="P369" s="48"/>
    </row>
    <row r="370" spans="1:16" x14ac:dyDescent="0.25">
      <c r="B370" s="8" t="s">
        <v>164</v>
      </c>
      <c r="F370" s="7">
        <f>F363</f>
        <v>0</v>
      </c>
      <c r="K370" s="42" t="s">
        <v>23</v>
      </c>
      <c r="L370" s="47" t="s">
        <v>165</v>
      </c>
      <c r="M370" s="44" t="s">
        <v>62</v>
      </c>
      <c r="N370" s="44">
        <v>108</v>
      </c>
      <c r="O370" s="45">
        <v>250</v>
      </c>
      <c r="P370" s="48">
        <f>(N370*O370)</f>
        <v>27000</v>
      </c>
    </row>
    <row r="371" spans="1:16" x14ac:dyDescent="0.25">
      <c r="K371" s="42"/>
      <c r="L371" s="47"/>
      <c r="M371" s="44"/>
      <c r="N371" s="44"/>
      <c r="O371" s="45"/>
      <c r="P371" s="48"/>
    </row>
    <row r="372" spans="1:16" x14ac:dyDescent="0.25">
      <c r="B372" s="5" t="s">
        <v>71</v>
      </c>
      <c r="K372" s="42" t="s">
        <v>25</v>
      </c>
      <c r="L372" s="47" t="s">
        <v>163</v>
      </c>
      <c r="M372" s="44" t="s">
        <v>127</v>
      </c>
      <c r="N372" s="44">
        <v>5</v>
      </c>
      <c r="O372" s="45">
        <v>250</v>
      </c>
      <c r="P372" s="48">
        <f>(N372*O372)</f>
        <v>1250</v>
      </c>
    </row>
    <row r="373" spans="1:16" x14ac:dyDescent="0.25">
      <c r="B373" s="5"/>
      <c r="K373" s="42"/>
      <c r="L373" s="47"/>
      <c r="M373" s="44"/>
      <c r="N373" s="44"/>
      <c r="O373" s="45"/>
      <c r="P373" s="48"/>
    </row>
    <row r="374" spans="1:16" x14ac:dyDescent="0.25">
      <c r="B374" s="5" t="s">
        <v>166</v>
      </c>
      <c r="K374" s="42"/>
      <c r="L374" s="43" t="s">
        <v>167</v>
      </c>
      <c r="M374" s="44"/>
      <c r="N374" s="44"/>
      <c r="O374" s="45"/>
      <c r="P374" s="48"/>
    </row>
    <row r="375" spans="1:16" x14ac:dyDescent="0.25">
      <c r="B375" s="5"/>
      <c r="K375" s="42"/>
      <c r="L375" s="47"/>
      <c r="M375" s="44"/>
      <c r="N375" s="44"/>
      <c r="O375" s="45"/>
      <c r="P375" s="48"/>
    </row>
    <row r="376" spans="1:16" x14ac:dyDescent="0.25">
      <c r="B376" s="5" t="s">
        <v>133</v>
      </c>
      <c r="K376" s="42" t="s">
        <v>28</v>
      </c>
      <c r="L376" s="47" t="s">
        <v>168</v>
      </c>
      <c r="M376" s="44" t="s">
        <v>62</v>
      </c>
      <c r="N376" s="44">
        <v>22</v>
      </c>
      <c r="O376" s="45">
        <v>210</v>
      </c>
      <c r="P376" s="48">
        <f>(N376*O376)</f>
        <v>4620</v>
      </c>
    </row>
    <row r="377" spans="1:16" x14ac:dyDescent="0.25">
      <c r="B377" s="5"/>
      <c r="K377" s="42"/>
      <c r="L377" s="47"/>
      <c r="M377" s="44"/>
      <c r="N377" s="44"/>
      <c r="O377" s="45"/>
      <c r="P377" s="48"/>
    </row>
    <row r="378" spans="1:16" x14ac:dyDescent="0.25">
      <c r="B378" s="5" t="s">
        <v>134</v>
      </c>
      <c r="K378" s="42" t="s">
        <v>31</v>
      </c>
      <c r="L378" s="47" t="s">
        <v>169</v>
      </c>
      <c r="M378" s="44" t="s">
        <v>62</v>
      </c>
      <c r="N378" s="44">
        <v>74</v>
      </c>
      <c r="O378" s="45">
        <v>250</v>
      </c>
      <c r="P378" s="48">
        <f>(N378*O378)</f>
        <v>18500</v>
      </c>
    </row>
    <row r="379" spans="1:16" x14ac:dyDescent="0.25">
      <c r="B379" s="5"/>
      <c r="K379" s="42"/>
      <c r="L379" s="47"/>
      <c r="M379" s="44"/>
      <c r="N379" s="44"/>
      <c r="O379" s="45"/>
      <c r="P379" s="48"/>
    </row>
    <row r="380" spans="1:16" x14ac:dyDescent="0.25">
      <c r="A380" s="28"/>
      <c r="B380" s="29" t="s">
        <v>72</v>
      </c>
      <c r="C380" s="28"/>
      <c r="D380" s="28"/>
      <c r="E380" s="30"/>
      <c r="F380" s="30"/>
      <c r="K380" s="42" t="s">
        <v>37</v>
      </c>
      <c r="L380" s="47" t="s">
        <v>161</v>
      </c>
      <c r="M380" s="44" t="s">
        <v>62</v>
      </c>
      <c r="N380" s="49">
        <v>97</v>
      </c>
      <c r="O380" s="45">
        <v>250</v>
      </c>
      <c r="P380" s="48">
        <f>(N380*O380)</f>
        <v>24250</v>
      </c>
    </row>
    <row r="381" spans="1:16" x14ac:dyDescent="0.25">
      <c r="A381" s="22"/>
      <c r="B381" s="31" t="s">
        <v>71</v>
      </c>
      <c r="C381" s="22"/>
      <c r="D381" s="22"/>
      <c r="E381" s="32" t="s">
        <v>73</v>
      </c>
      <c r="F381" s="32">
        <f>SUM(F368:F380)</f>
        <v>0</v>
      </c>
      <c r="K381" s="42"/>
      <c r="L381" s="47"/>
      <c r="M381" s="44"/>
      <c r="N381" s="44"/>
      <c r="O381" s="45"/>
      <c r="P381" s="48"/>
    </row>
    <row r="383" spans="1:16" ht="18" x14ac:dyDescent="0.25">
      <c r="L383" s="5" t="s">
        <v>151</v>
      </c>
    </row>
    <row r="384" spans="1:16" x14ac:dyDescent="0.25">
      <c r="B384" s="8" t="s">
        <v>170</v>
      </c>
    </row>
    <row r="385" spans="1:16" x14ac:dyDescent="0.25">
      <c r="K385" s="4" t="s">
        <v>12</v>
      </c>
      <c r="L385" s="8" t="s">
        <v>171</v>
      </c>
      <c r="M385" s="6" t="s">
        <v>62</v>
      </c>
      <c r="N385" s="6">
        <v>18</v>
      </c>
      <c r="O385" s="7">
        <v>375</v>
      </c>
      <c r="P385" s="7">
        <f>(N385*O385)</f>
        <v>6750</v>
      </c>
    </row>
    <row r="386" spans="1:16" customFormat="1" x14ac:dyDescent="0.25">
      <c r="A386" s="13"/>
      <c r="B386" s="8"/>
      <c r="C386" s="15"/>
      <c r="D386" s="15"/>
      <c r="E386" s="16"/>
      <c r="F386" s="16"/>
    </row>
    <row r="387" spans="1:16" customFormat="1" x14ac:dyDescent="0.25">
      <c r="A387" s="13"/>
      <c r="B387" s="5" t="s">
        <v>71</v>
      </c>
      <c r="C387" s="15"/>
      <c r="D387" s="15"/>
      <c r="E387" s="16"/>
      <c r="F387" s="16"/>
    </row>
    <row r="388" spans="1:16" customFormat="1" x14ac:dyDescent="0.25">
      <c r="A388" s="13"/>
      <c r="B388" s="5"/>
      <c r="C388" s="15"/>
      <c r="D388" s="15"/>
      <c r="E388" s="16"/>
      <c r="F388" s="16"/>
    </row>
    <row r="389" spans="1:16" customFormat="1" x14ac:dyDescent="0.25">
      <c r="A389" s="13"/>
      <c r="B389" s="5" t="s">
        <v>172</v>
      </c>
      <c r="C389" s="15"/>
      <c r="D389" s="15"/>
      <c r="E389" s="16"/>
      <c r="F389" s="16"/>
    </row>
    <row r="390" spans="1:16" customFormat="1" x14ac:dyDescent="0.25">
      <c r="A390" s="13"/>
      <c r="B390" s="5"/>
      <c r="C390" s="15"/>
      <c r="D390" s="15"/>
      <c r="E390" s="16"/>
      <c r="F390" s="16"/>
    </row>
    <row r="391" spans="1:16" customFormat="1" x14ac:dyDescent="0.25">
      <c r="A391" s="13"/>
      <c r="B391" s="5" t="s">
        <v>173</v>
      </c>
      <c r="C391" s="15"/>
      <c r="D391" s="15"/>
      <c r="E391" s="16"/>
      <c r="F391" s="16"/>
    </row>
    <row r="392" spans="1:16" customFormat="1" x14ac:dyDescent="0.25">
      <c r="A392" s="13"/>
      <c r="B392" s="5"/>
      <c r="C392" s="15"/>
      <c r="D392" s="15"/>
      <c r="E392" s="16"/>
      <c r="F392" s="16"/>
    </row>
    <row r="393" spans="1:16" customFormat="1" x14ac:dyDescent="0.25">
      <c r="A393" s="13"/>
      <c r="B393" s="5" t="s">
        <v>174</v>
      </c>
      <c r="C393" s="15"/>
      <c r="D393" s="15"/>
      <c r="E393" s="16"/>
      <c r="F393" s="16"/>
    </row>
    <row r="394" spans="1:16" customFormat="1" x14ac:dyDescent="0.25">
      <c r="A394" s="13"/>
      <c r="B394" s="5"/>
      <c r="C394" s="15"/>
      <c r="D394" s="15"/>
      <c r="E394" s="16"/>
      <c r="F394" s="16"/>
    </row>
    <row r="395" spans="1:16" customFormat="1" x14ac:dyDescent="0.25">
      <c r="A395" s="50"/>
      <c r="B395" s="51"/>
      <c r="C395" s="50"/>
      <c r="D395" s="50"/>
      <c r="E395" s="52"/>
      <c r="F395" s="52"/>
    </row>
    <row r="396" spans="1:16" customFormat="1" x14ac:dyDescent="0.25">
      <c r="A396" s="50"/>
      <c r="B396" s="51" t="s">
        <v>175</v>
      </c>
      <c r="C396" s="50"/>
      <c r="D396" s="50"/>
      <c r="E396" s="52"/>
      <c r="F396" s="52"/>
    </row>
    <row r="397" spans="1:16" customFormat="1" ht="165" x14ac:dyDescent="0.25">
      <c r="A397" s="50"/>
      <c r="B397" s="51" t="s">
        <v>176</v>
      </c>
      <c r="C397" s="50"/>
      <c r="D397" s="50"/>
      <c r="E397" s="52"/>
      <c r="F397" s="52"/>
    </row>
    <row r="398" spans="1:16" customFormat="1" x14ac:dyDescent="0.25">
      <c r="A398" s="50"/>
      <c r="B398" s="51"/>
      <c r="C398" s="50"/>
      <c r="D398" s="50"/>
      <c r="E398" s="52"/>
      <c r="F398" s="52"/>
    </row>
    <row r="399" spans="1:16" customFormat="1" ht="49.5" x14ac:dyDescent="0.25">
      <c r="A399" s="13" t="s">
        <v>118</v>
      </c>
      <c r="B399" s="8" t="s">
        <v>177</v>
      </c>
      <c r="C399" s="15" t="s">
        <v>130</v>
      </c>
      <c r="D399" s="15">
        <v>1</v>
      </c>
      <c r="E399" s="16"/>
      <c r="F399" s="16"/>
    </row>
    <row r="400" spans="1:16" customFormat="1" x14ac:dyDescent="0.25">
      <c r="A400" s="13"/>
      <c r="B400" s="8"/>
      <c r="C400" s="15"/>
      <c r="D400" s="15"/>
      <c r="E400" s="16"/>
      <c r="F400" s="16"/>
    </row>
    <row r="401" spans="1:6" customFormat="1" ht="33" x14ac:dyDescent="0.25">
      <c r="A401" s="13"/>
      <c r="B401" s="5" t="s">
        <v>178</v>
      </c>
      <c r="C401" s="15"/>
      <c r="D401" s="15"/>
      <c r="E401" s="16"/>
      <c r="F401" s="16"/>
    </row>
    <row r="402" spans="1:6" customFormat="1" x14ac:dyDescent="0.25">
      <c r="A402" s="13"/>
      <c r="B402" s="33"/>
      <c r="C402" s="15"/>
      <c r="D402" s="15"/>
      <c r="E402" s="16"/>
      <c r="F402" s="16"/>
    </row>
    <row r="403" spans="1:6" customFormat="1" x14ac:dyDescent="0.25">
      <c r="A403" s="13" t="s">
        <v>15</v>
      </c>
      <c r="B403" s="8" t="s">
        <v>179</v>
      </c>
      <c r="C403" s="15" t="s">
        <v>144</v>
      </c>
      <c r="D403" s="15">
        <v>10</v>
      </c>
      <c r="E403" s="16"/>
      <c r="F403" s="16"/>
    </row>
    <row r="404" spans="1:6" customFormat="1" x14ac:dyDescent="0.25">
      <c r="A404" s="13"/>
      <c r="B404" s="8"/>
      <c r="C404" s="15"/>
      <c r="D404" s="15"/>
      <c r="E404" s="16"/>
      <c r="F404" s="16"/>
    </row>
    <row r="405" spans="1:6" customFormat="1" x14ac:dyDescent="0.25">
      <c r="A405" s="13"/>
      <c r="B405" s="5" t="s">
        <v>180</v>
      </c>
      <c r="C405" s="15"/>
      <c r="D405" s="15"/>
      <c r="E405" s="16"/>
      <c r="F405" s="16"/>
    </row>
    <row r="406" spans="1:6" customFormat="1" x14ac:dyDescent="0.25">
      <c r="A406" s="13"/>
      <c r="B406" s="5"/>
      <c r="C406" s="15"/>
      <c r="D406" s="15"/>
      <c r="E406" s="16"/>
      <c r="F406" s="16"/>
    </row>
    <row r="407" spans="1:6" customFormat="1" ht="66" x14ac:dyDescent="0.25">
      <c r="A407" s="4"/>
      <c r="B407" s="5" t="s">
        <v>181</v>
      </c>
      <c r="C407" s="6"/>
      <c r="D407" s="6"/>
      <c r="E407" s="7"/>
      <c r="F407" s="7"/>
    </row>
    <row r="408" spans="1:6" customFormat="1" x14ac:dyDescent="0.25">
      <c r="A408" s="13"/>
      <c r="B408" s="8"/>
      <c r="C408" s="15"/>
      <c r="D408" s="15"/>
      <c r="E408" s="16"/>
      <c r="F408" s="16"/>
    </row>
    <row r="409" spans="1:6" customFormat="1" ht="33" x14ac:dyDescent="0.25">
      <c r="A409" s="13" t="s">
        <v>17</v>
      </c>
      <c r="B409" s="8" t="s">
        <v>182</v>
      </c>
      <c r="C409" s="15" t="s">
        <v>183</v>
      </c>
      <c r="D409" s="15">
        <v>1</v>
      </c>
      <c r="E409" s="16"/>
      <c r="F409" s="16"/>
    </row>
    <row r="410" spans="1:6" customFormat="1" x14ac:dyDescent="0.25">
      <c r="A410" s="13"/>
      <c r="B410" s="8"/>
      <c r="C410" s="15"/>
      <c r="D410" s="15"/>
      <c r="E410" s="16"/>
      <c r="F410" s="16"/>
    </row>
    <row r="411" spans="1:6" customFormat="1" x14ac:dyDescent="0.25">
      <c r="A411" s="13" t="s">
        <v>20</v>
      </c>
      <c r="B411" s="8" t="s">
        <v>184</v>
      </c>
      <c r="C411" s="15" t="s">
        <v>183</v>
      </c>
      <c r="D411" s="15">
        <v>1</v>
      </c>
      <c r="E411" s="16"/>
      <c r="F411" s="16"/>
    </row>
    <row r="412" spans="1:6" customFormat="1" x14ac:dyDescent="0.25">
      <c r="A412" s="13"/>
      <c r="B412" s="8"/>
      <c r="C412" s="15"/>
      <c r="D412" s="15"/>
      <c r="E412" s="16"/>
      <c r="F412" s="16"/>
    </row>
    <row r="413" spans="1:6" customFormat="1" ht="33" x14ac:dyDescent="0.25">
      <c r="A413" s="13" t="s">
        <v>23</v>
      </c>
      <c r="B413" s="8" t="s">
        <v>185</v>
      </c>
      <c r="C413" s="15" t="s">
        <v>186</v>
      </c>
      <c r="D413" s="15">
        <v>1</v>
      </c>
      <c r="E413" s="16"/>
      <c r="F413" s="16"/>
    </row>
    <row r="414" spans="1:6" customFormat="1" x14ac:dyDescent="0.25">
      <c r="A414" s="13"/>
      <c r="B414" s="8"/>
      <c r="C414" s="15"/>
      <c r="D414" s="15"/>
      <c r="E414" s="16"/>
      <c r="F414" s="16"/>
    </row>
    <row r="415" spans="1:6" customFormat="1" x14ac:dyDescent="0.25">
      <c r="A415" s="13" t="s">
        <v>25</v>
      </c>
      <c r="B415" s="8" t="s">
        <v>187</v>
      </c>
      <c r="C415" s="15" t="s">
        <v>188</v>
      </c>
      <c r="D415" s="15">
        <v>3.5</v>
      </c>
      <c r="E415" s="16"/>
      <c r="F415" s="16"/>
    </row>
    <row r="416" spans="1:6" customFormat="1" x14ac:dyDescent="0.25">
      <c r="A416" s="13"/>
      <c r="B416" s="8"/>
      <c r="C416" s="15"/>
      <c r="D416" s="15"/>
      <c r="E416" s="16"/>
      <c r="F416" s="16"/>
    </row>
    <row r="417" spans="1:6" customFormat="1" x14ac:dyDescent="0.25">
      <c r="A417" s="13" t="s">
        <v>28</v>
      </c>
      <c r="B417" s="8" t="s">
        <v>189</v>
      </c>
      <c r="C417" s="15" t="s">
        <v>186</v>
      </c>
      <c r="D417" s="15">
        <v>2</v>
      </c>
      <c r="E417" s="16"/>
      <c r="F417" s="16"/>
    </row>
    <row r="418" spans="1:6" customFormat="1" x14ac:dyDescent="0.25">
      <c r="A418" s="13"/>
      <c r="B418" s="8"/>
      <c r="C418" s="15"/>
      <c r="D418" s="15"/>
      <c r="E418" s="16"/>
      <c r="F418" s="16"/>
    </row>
    <row r="419" spans="1:6" customFormat="1" x14ac:dyDescent="0.25">
      <c r="A419" s="34"/>
      <c r="B419" s="29" t="s">
        <v>45</v>
      </c>
      <c r="C419" s="34"/>
      <c r="D419" s="34"/>
      <c r="E419" s="35" t="s">
        <v>46</v>
      </c>
      <c r="F419" s="35">
        <f>SUM(F399:F417)</f>
        <v>0</v>
      </c>
    </row>
    <row r="420" spans="1:6" customFormat="1" x14ac:dyDescent="0.25">
      <c r="A420" s="36"/>
      <c r="B420" s="31"/>
      <c r="C420" s="36"/>
      <c r="D420" s="36"/>
      <c r="E420" s="37"/>
      <c r="F420" s="37"/>
    </row>
    <row r="421" spans="1:6" customFormat="1" x14ac:dyDescent="0.25">
      <c r="A421" s="13"/>
      <c r="B421" s="8"/>
      <c r="C421" s="15"/>
      <c r="D421" s="15"/>
      <c r="E421" s="16"/>
      <c r="F421" s="16"/>
    </row>
    <row r="422" spans="1:6" customFormat="1" x14ac:dyDescent="0.25">
      <c r="A422" s="13"/>
      <c r="B422" s="8"/>
      <c r="C422" s="15"/>
      <c r="D422" s="15"/>
      <c r="E422" s="16"/>
      <c r="F422" s="16"/>
    </row>
    <row r="423" spans="1:6" customFormat="1" x14ac:dyDescent="0.25">
      <c r="A423" s="13"/>
      <c r="B423" s="8"/>
      <c r="C423" s="15"/>
      <c r="D423" s="15"/>
      <c r="E423" s="16"/>
      <c r="F423" s="16"/>
    </row>
    <row r="424" spans="1:6" customFormat="1" x14ac:dyDescent="0.25">
      <c r="A424" s="13"/>
      <c r="B424" s="8" t="s">
        <v>190</v>
      </c>
      <c r="C424" s="15"/>
      <c r="D424" s="15"/>
      <c r="E424" s="16"/>
      <c r="F424" s="16"/>
    </row>
    <row r="425" spans="1:6" customFormat="1" x14ac:dyDescent="0.25">
      <c r="A425" s="13"/>
      <c r="B425" s="8"/>
      <c r="C425" s="15"/>
      <c r="D425" s="15"/>
      <c r="E425" s="16"/>
      <c r="F425" s="16"/>
    </row>
    <row r="426" spans="1:6" customFormat="1" x14ac:dyDescent="0.25">
      <c r="A426" s="13"/>
      <c r="B426" s="5" t="s">
        <v>71</v>
      </c>
      <c r="C426" s="15"/>
      <c r="D426" s="15"/>
      <c r="E426" s="16"/>
      <c r="F426" s="16"/>
    </row>
    <row r="427" spans="1:6" customFormat="1" x14ac:dyDescent="0.25">
      <c r="A427" s="13"/>
      <c r="B427" s="5"/>
      <c r="C427" s="15"/>
      <c r="D427" s="15"/>
      <c r="E427" s="16"/>
      <c r="F427" s="16"/>
    </row>
    <row r="428" spans="1:6" customFormat="1" x14ac:dyDescent="0.25">
      <c r="A428" s="13"/>
      <c r="B428" s="5" t="s">
        <v>191</v>
      </c>
      <c r="C428" s="15"/>
      <c r="D428" s="15"/>
      <c r="E428" s="16"/>
      <c r="F428" s="16"/>
    </row>
    <row r="429" spans="1:6" customFormat="1" x14ac:dyDescent="0.25">
      <c r="A429" s="13"/>
      <c r="B429" s="5"/>
      <c r="C429" s="15"/>
      <c r="D429" s="15"/>
      <c r="E429" s="16"/>
      <c r="F429" s="16"/>
    </row>
    <row r="430" spans="1:6" customFormat="1" x14ac:dyDescent="0.25">
      <c r="A430" s="13"/>
      <c r="B430" s="5" t="s">
        <v>192</v>
      </c>
      <c r="C430" s="15"/>
      <c r="D430" s="15"/>
      <c r="E430" s="16"/>
      <c r="F430" s="16"/>
    </row>
    <row r="431" spans="1:6" customFormat="1" x14ac:dyDescent="0.25">
      <c r="A431" s="13"/>
      <c r="B431" s="5"/>
      <c r="C431" s="15"/>
      <c r="D431" s="15"/>
      <c r="E431" s="16"/>
      <c r="F431" s="16"/>
    </row>
    <row r="432" spans="1:6" customFormat="1" ht="18" x14ac:dyDescent="0.25">
      <c r="A432" s="13"/>
      <c r="B432" s="5" t="s">
        <v>193</v>
      </c>
      <c r="C432" s="15"/>
      <c r="D432" s="15"/>
      <c r="E432" s="16"/>
      <c r="F432" s="16"/>
    </row>
    <row r="433" spans="1:16" customFormat="1" x14ac:dyDescent="0.25">
      <c r="A433" s="13"/>
      <c r="B433" s="8"/>
      <c r="C433" s="15"/>
      <c r="D433" s="15"/>
      <c r="E433" s="16"/>
      <c r="F433" s="16"/>
    </row>
    <row r="434" spans="1:16" customFormat="1" x14ac:dyDescent="0.25">
      <c r="A434" s="13" t="s">
        <v>12</v>
      </c>
      <c r="B434" s="8" t="s">
        <v>194</v>
      </c>
      <c r="C434" s="15" t="s">
        <v>14</v>
      </c>
      <c r="D434" s="15">
        <v>31</v>
      </c>
      <c r="E434" s="16"/>
      <c r="F434" s="16"/>
    </row>
    <row r="435" spans="1:16" customFormat="1" x14ac:dyDescent="0.25">
      <c r="A435" s="13"/>
      <c r="B435" s="8"/>
      <c r="C435" s="15"/>
      <c r="D435" s="15"/>
      <c r="E435" s="16"/>
      <c r="F435" s="16"/>
    </row>
    <row r="436" spans="1:16" customFormat="1" x14ac:dyDescent="0.25">
      <c r="A436" s="13"/>
      <c r="B436" s="5" t="s">
        <v>154</v>
      </c>
      <c r="C436" s="15"/>
      <c r="D436" s="15"/>
      <c r="E436" s="16"/>
      <c r="F436" s="16"/>
    </row>
    <row r="437" spans="1:16" customFormat="1" x14ac:dyDescent="0.25">
      <c r="A437" s="13"/>
      <c r="B437" s="8"/>
      <c r="C437" s="15"/>
      <c r="D437" s="15"/>
      <c r="E437" s="16"/>
      <c r="F437" s="16"/>
    </row>
    <row r="438" spans="1:16" customFormat="1" ht="33" x14ac:dyDescent="0.25">
      <c r="A438" s="13"/>
      <c r="B438" s="5" t="s">
        <v>195</v>
      </c>
      <c r="C438" s="15"/>
      <c r="D438" s="15"/>
      <c r="E438" s="16"/>
      <c r="F438" s="16"/>
    </row>
    <row r="439" spans="1:16" customFormat="1" x14ac:dyDescent="0.25">
      <c r="A439" s="13"/>
      <c r="B439" s="8"/>
      <c r="C439" s="15"/>
      <c r="D439" s="15"/>
      <c r="E439" s="16"/>
      <c r="F439" s="16"/>
    </row>
    <row r="440" spans="1:16" customFormat="1" x14ac:dyDescent="0.25">
      <c r="A440" s="13" t="s">
        <v>15</v>
      </c>
      <c r="B440" s="8" t="s">
        <v>196</v>
      </c>
      <c r="C440" s="15" t="s">
        <v>14</v>
      </c>
      <c r="D440" s="15">
        <f>D434</f>
        <v>31</v>
      </c>
      <c r="E440" s="16"/>
      <c r="F440" s="16"/>
    </row>
    <row r="441" spans="1:16" customFormat="1" x14ac:dyDescent="0.25">
      <c r="A441" s="13"/>
      <c r="B441" s="8"/>
      <c r="C441" s="15"/>
      <c r="D441" s="15"/>
      <c r="E441" s="16"/>
      <c r="F441" s="16"/>
    </row>
    <row r="442" spans="1:16" ht="71.25" customHeight="1" x14ac:dyDescent="0.25">
      <c r="A442" s="4" t="s">
        <v>17</v>
      </c>
      <c r="B442" s="8" t="s">
        <v>197</v>
      </c>
      <c r="C442" s="15" t="s">
        <v>14</v>
      </c>
      <c r="D442" s="15">
        <v>31</v>
      </c>
      <c r="E442" s="16"/>
      <c r="F442" s="16"/>
      <c r="K442" s="1"/>
      <c r="L442" s="1"/>
      <c r="M442" s="1"/>
      <c r="N442" s="1"/>
      <c r="O442" s="1"/>
      <c r="P442" s="1"/>
    </row>
    <row r="443" spans="1:16" customFormat="1" x14ac:dyDescent="0.25">
      <c r="A443" s="13"/>
      <c r="B443" s="8"/>
      <c r="C443" s="15"/>
      <c r="D443" s="15"/>
      <c r="E443" s="16"/>
      <c r="F443" s="16"/>
    </row>
    <row r="444" spans="1:16" customFormat="1" x14ac:dyDescent="0.25">
      <c r="A444" s="13"/>
      <c r="B444" s="8"/>
      <c r="C444" s="15"/>
      <c r="D444" s="15"/>
      <c r="E444" s="16"/>
      <c r="F444" s="16"/>
    </row>
    <row r="445" spans="1:16" customFormat="1" x14ac:dyDescent="0.25">
      <c r="A445" s="34"/>
      <c r="B445" s="29" t="s">
        <v>72</v>
      </c>
      <c r="C445" s="34"/>
      <c r="D445" s="34"/>
      <c r="E445" s="35"/>
      <c r="F445" s="35"/>
    </row>
    <row r="446" spans="1:16" customFormat="1" x14ac:dyDescent="0.25">
      <c r="A446" s="36"/>
      <c r="B446" s="31" t="s">
        <v>71</v>
      </c>
      <c r="C446" s="36"/>
      <c r="D446" s="36"/>
      <c r="E446" s="37" t="s">
        <v>73</v>
      </c>
      <c r="F446" s="37">
        <f>SUM(F434:F443)</f>
        <v>0</v>
      </c>
    </row>
    <row r="447" spans="1:16" customFormat="1" x14ac:dyDescent="0.25">
      <c r="A447" s="13"/>
      <c r="B447" s="8"/>
      <c r="C447" s="15"/>
      <c r="D447" s="15"/>
      <c r="E447" s="16"/>
      <c r="F447" s="16"/>
    </row>
    <row r="448" spans="1:16" customFormat="1" x14ac:dyDescent="0.25">
      <c r="A448" s="13"/>
      <c r="B448" s="8"/>
      <c r="C448" s="15"/>
      <c r="D448" s="15"/>
      <c r="E448" s="16"/>
      <c r="F448" s="16"/>
    </row>
    <row r="449" spans="1:6" customFormat="1" x14ac:dyDescent="0.25">
      <c r="A449" s="13"/>
      <c r="B449" s="8" t="s">
        <v>198</v>
      </c>
      <c r="C449" s="15"/>
      <c r="D449" s="15"/>
      <c r="E449" s="16"/>
      <c r="F449" s="16"/>
    </row>
    <row r="450" spans="1:6" customFormat="1" x14ac:dyDescent="0.25">
      <c r="A450" s="13"/>
      <c r="B450" s="8"/>
      <c r="C450" s="15"/>
      <c r="D450" s="15"/>
      <c r="E450" s="16"/>
      <c r="F450" s="16"/>
    </row>
    <row r="451" spans="1:6" customFormat="1" x14ac:dyDescent="0.25">
      <c r="A451" s="13"/>
      <c r="B451" s="8"/>
      <c r="C451" s="15"/>
      <c r="D451" s="15"/>
      <c r="E451" s="16"/>
      <c r="F451" s="16"/>
    </row>
    <row r="452" spans="1:6" customFormat="1" x14ac:dyDescent="0.25">
      <c r="A452" s="13"/>
      <c r="B452" s="8"/>
      <c r="C452" s="15"/>
      <c r="D452" s="15"/>
      <c r="E452" s="16"/>
      <c r="F452" s="16"/>
    </row>
    <row r="453" spans="1:6" customFormat="1" x14ac:dyDescent="0.25">
      <c r="A453" s="13"/>
      <c r="B453" s="5" t="s">
        <v>71</v>
      </c>
      <c r="C453" s="15"/>
      <c r="D453" s="15"/>
      <c r="E453" s="16"/>
      <c r="F453" s="16"/>
    </row>
    <row r="454" spans="1:6" customFormat="1" x14ac:dyDescent="0.25">
      <c r="A454" s="13"/>
      <c r="B454" s="5"/>
      <c r="C454" s="15"/>
      <c r="D454" s="15"/>
      <c r="E454" s="16"/>
      <c r="F454" s="16"/>
    </row>
    <row r="455" spans="1:6" customFormat="1" x14ac:dyDescent="0.25">
      <c r="A455" s="13"/>
      <c r="B455" s="5" t="s">
        <v>199</v>
      </c>
      <c r="C455" s="15"/>
      <c r="D455" s="15"/>
      <c r="E455" s="16"/>
      <c r="F455" s="16"/>
    </row>
    <row r="456" spans="1:6" customFormat="1" x14ac:dyDescent="0.25">
      <c r="A456" s="13"/>
      <c r="B456" s="5"/>
      <c r="C456" s="15"/>
      <c r="D456" s="15"/>
      <c r="E456" s="16"/>
      <c r="F456" s="16"/>
    </row>
    <row r="457" spans="1:6" customFormat="1" x14ac:dyDescent="0.25">
      <c r="A457" s="13"/>
      <c r="B457" s="5" t="s">
        <v>200</v>
      </c>
      <c r="C457" s="15"/>
      <c r="D457" s="15"/>
      <c r="E457" s="16"/>
      <c r="F457" s="16"/>
    </row>
    <row r="458" spans="1:6" customFormat="1" x14ac:dyDescent="0.25">
      <c r="A458" s="13"/>
      <c r="B458" s="5"/>
      <c r="C458" s="15"/>
      <c r="D458" s="15"/>
      <c r="E458" s="16"/>
      <c r="F458" s="16"/>
    </row>
    <row r="459" spans="1:6" customFormat="1" ht="18" x14ac:dyDescent="0.25">
      <c r="A459" s="13"/>
      <c r="B459" s="5" t="s">
        <v>201</v>
      </c>
      <c r="C459" s="15"/>
      <c r="D459" s="15"/>
      <c r="E459" s="16"/>
      <c r="F459" s="16"/>
    </row>
    <row r="460" spans="1:6" customFormat="1" x14ac:dyDescent="0.25">
      <c r="A460" s="13"/>
      <c r="B460" s="8"/>
      <c r="C460" s="15"/>
      <c r="D460" s="15"/>
      <c r="E460" s="16"/>
      <c r="F460" s="16"/>
    </row>
    <row r="461" spans="1:6" customFormat="1" x14ac:dyDescent="0.25">
      <c r="A461" s="13" t="s">
        <v>12</v>
      </c>
      <c r="B461" s="8" t="s">
        <v>194</v>
      </c>
      <c r="C461" s="15" t="s">
        <v>14</v>
      </c>
      <c r="D461" s="15">
        <v>31</v>
      </c>
      <c r="E461" s="16"/>
      <c r="F461" s="16"/>
    </row>
    <row r="462" spans="1:6" customFormat="1" x14ac:dyDescent="0.25">
      <c r="A462" s="13"/>
      <c r="B462" s="8"/>
      <c r="C462" s="15"/>
      <c r="D462" s="15"/>
      <c r="E462" s="16"/>
      <c r="F462" s="16"/>
    </row>
    <row r="463" spans="1:6" customFormat="1" x14ac:dyDescent="0.25">
      <c r="A463" s="13"/>
      <c r="B463" s="5" t="s">
        <v>154</v>
      </c>
      <c r="C463" s="15"/>
      <c r="D463" s="15"/>
      <c r="E463" s="16"/>
      <c r="F463" s="16"/>
    </row>
    <row r="464" spans="1:6" customFormat="1" x14ac:dyDescent="0.25">
      <c r="A464" s="13"/>
      <c r="B464" s="5"/>
      <c r="C464" s="15"/>
      <c r="D464" s="15"/>
      <c r="E464" s="16"/>
      <c r="F464" s="16"/>
    </row>
    <row r="465" spans="1:16" customFormat="1" x14ac:dyDescent="0.25">
      <c r="A465" s="13"/>
      <c r="B465" s="33" t="s">
        <v>202</v>
      </c>
      <c r="C465" s="15"/>
      <c r="D465" s="15"/>
      <c r="E465" s="16"/>
      <c r="F465" s="16"/>
    </row>
    <row r="466" spans="1:16" customFormat="1" x14ac:dyDescent="0.25">
      <c r="A466" s="13"/>
      <c r="B466" s="5" t="s">
        <v>203</v>
      </c>
      <c r="C466" s="15"/>
      <c r="D466" s="15"/>
      <c r="E466" s="16"/>
      <c r="F466" s="16"/>
    </row>
    <row r="467" spans="1:16" customFormat="1" x14ac:dyDescent="0.25">
      <c r="A467" s="13"/>
      <c r="B467" s="8"/>
      <c r="C467" s="15"/>
      <c r="D467" s="15"/>
      <c r="E467" s="16"/>
      <c r="F467" s="16"/>
    </row>
    <row r="468" spans="1:16" customFormat="1" x14ac:dyDescent="0.25">
      <c r="A468" s="13" t="s">
        <v>15</v>
      </c>
      <c r="B468" s="8" t="s">
        <v>196</v>
      </c>
      <c r="C468" s="15" t="s">
        <v>14</v>
      </c>
      <c r="D468" s="15">
        <v>31</v>
      </c>
      <c r="E468" s="16"/>
      <c r="F468" s="16"/>
    </row>
    <row r="469" spans="1:16" customFormat="1" x14ac:dyDescent="0.25">
      <c r="A469" s="13"/>
      <c r="B469" s="8"/>
      <c r="C469" s="15"/>
      <c r="D469" s="15"/>
      <c r="E469" s="16"/>
      <c r="F469" s="16"/>
    </row>
    <row r="470" spans="1:16" ht="71.25" customHeight="1" x14ac:dyDescent="0.25">
      <c r="A470" s="4" t="s">
        <v>17</v>
      </c>
      <c r="B470" s="8" t="s">
        <v>197</v>
      </c>
      <c r="C470" s="15" t="s">
        <v>14</v>
      </c>
      <c r="D470" s="15">
        <v>31</v>
      </c>
      <c r="E470" s="16"/>
      <c r="F470" s="16"/>
      <c r="K470" s="1"/>
      <c r="L470" s="1"/>
      <c r="M470" s="1"/>
      <c r="N470" s="1"/>
      <c r="O470" s="1"/>
      <c r="P470" s="1"/>
    </row>
    <row r="471" spans="1:16" customFormat="1" x14ac:dyDescent="0.25">
      <c r="A471" s="13"/>
      <c r="B471" s="8"/>
      <c r="C471" s="15"/>
      <c r="D471" s="15"/>
      <c r="E471" s="16"/>
      <c r="F471" s="16"/>
    </row>
    <row r="472" spans="1:16" customFormat="1" x14ac:dyDescent="0.25">
      <c r="A472" s="34"/>
      <c r="B472" s="29" t="s">
        <v>72</v>
      </c>
      <c r="C472" s="34"/>
      <c r="D472" s="34"/>
      <c r="E472" s="35"/>
      <c r="F472" s="35"/>
    </row>
    <row r="473" spans="1:16" customFormat="1" x14ac:dyDescent="0.25">
      <c r="A473" s="36"/>
      <c r="B473" s="31" t="s">
        <v>71</v>
      </c>
      <c r="C473" s="36"/>
      <c r="D473" s="36"/>
      <c r="E473" s="37" t="s">
        <v>73</v>
      </c>
      <c r="F473" s="37">
        <f>SUM(F461:F471)</f>
        <v>0</v>
      </c>
    </row>
    <row r="474" spans="1:16" customFormat="1" x14ac:dyDescent="0.25">
      <c r="A474" s="13"/>
      <c r="B474" s="8"/>
      <c r="C474" s="15"/>
      <c r="D474" s="15"/>
      <c r="E474" s="16"/>
      <c r="F474" s="16"/>
    </row>
    <row r="475" spans="1:16" customFormat="1" x14ac:dyDescent="0.25">
      <c r="A475" s="13"/>
      <c r="B475" s="8"/>
      <c r="C475" s="15"/>
      <c r="D475" s="15"/>
      <c r="E475" s="16"/>
      <c r="F475" s="16"/>
    </row>
    <row r="476" spans="1:16" customFormat="1" x14ac:dyDescent="0.25">
      <c r="A476" s="13"/>
      <c r="B476" s="8" t="s">
        <v>204</v>
      </c>
      <c r="C476" s="15"/>
      <c r="D476" s="15"/>
      <c r="E476" s="16"/>
      <c r="F476" s="16"/>
    </row>
    <row r="477" spans="1:16" x14ac:dyDescent="0.25">
      <c r="L477" s="5" t="s">
        <v>71</v>
      </c>
    </row>
    <row r="478" spans="1:16" x14ac:dyDescent="0.25">
      <c r="L478" s="5" t="s">
        <v>205</v>
      </c>
    </row>
    <row r="479" spans="1:16" x14ac:dyDescent="0.25">
      <c r="B479" s="5" t="s">
        <v>71</v>
      </c>
      <c r="L479" s="5"/>
    </row>
    <row r="480" spans="1:16" x14ac:dyDescent="0.25">
      <c r="B480" s="5"/>
      <c r="L480" s="5" t="s">
        <v>206</v>
      </c>
    </row>
    <row r="481" spans="1:16" x14ac:dyDescent="0.25">
      <c r="B481" s="5" t="s">
        <v>207</v>
      </c>
      <c r="L481" s="5"/>
    </row>
    <row r="482" spans="1:16" x14ac:dyDescent="0.25">
      <c r="B482" s="5"/>
      <c r="L482" s="5" t="s">
        <v>208</v>
      </c>
    </row>
    <row r="483" spans="1:16" x14ac:dyDescent="0.25">
      <c r="B483" s="5" t="s">
        <v>209</v>
      </c>
    </row>
    <row r="484" spans="1:16" x14ac:dyDescent="0.25">
      <c r="B484" s="5"/>
      <c r="K484" s="4" t="s">
        <v>12</v>
      </c>
      <c r="L484" s="8" t="s">
        <v>210</v>
      </c>
      <c r="M484" s="6" t="s">
        <v>19</v>
      </c>
      <c r="N484" s="6">
        <v>4</v>
      </c>
      <c r="O484" s="7">
        <v>12000</v>
      </c>
      <c r="P484" s="7">
        <f>(N484*O484)</f>
        <v>48000</v>
      </c>
    </row>
    <row r="485" spans="1:16" ht="36.75" customHeight="1" x14ac:dyDescent="0.25">
      <c r="B485" s="5" t="s">
        <v>211</v>
      </c>
    </row>
    <row r="486" spans="1:16" x14ac:dyDescent="0.25">
      <c r="L486" s="5" t="s">
        <v>52</v>
      </c>
    </row>
    <row r="487" spans="1:16" ht="18" x14ac:dyDescent="0.25">
      <c r="B487" s="5" t="s">
        <v>212</v>
      </c>
    </row>
    <row r="488" spans="1:16" x14ac:dyDescent="0.25">
      <c r="K488" s="4" t="s">
        <v>15</v>
      </c>
      <c r="L488" s="8" t="s">
        <v>213</v>
      </c>
      <c r="M488" s="6" t="s">
        <v>14</v>
      </c>
      <c r="N488" s="6">
        <v>44</v>
      </c>
      <c r="O488" s="7">
        <v>350</v>
      </c>
      <c r="P488" s="7">
        <f>(N488*O488)</f>
        <v>15400</v>
      </c>
    </row>
    <row r="489" spans="1:16" ht="33" x14ac:dyDescent="0.25">
      <c r="A489" s="4" t="s">
        <v>12</v>
      </c>
      <c r="B489" s="8" t="s">
        <v>214</v>
      </c>
      <c r="C489" s="6" t="s">
        <v>14</v>
      </c>
      <c r="D489" s="6">
        <v>92</v>
      </c>
    </row>
    <row r="490" spans="1:16" x14ac:dyDescent="0.25">
      <c r="L490" s="5"/>
    </row>
    <row r="491" spans="1:16" x14ac:dyDescent="0.25">
      <c r="B491" s="5" t="s">
        <v>215</v>
      </c>
    </row>
    <row r="493" spans="1:16" ht="34.5" x14ac:dyDescent="0.25">
      <c r="A493" s="4" t="s">
        <v>15</v>
      </c>
      <c r="B493" s="8" t="s">
        <v>216</v>
      </c>
      <c r="C493" s="6" t="s">
        <v>14</v>
      </c>
      <c r="D493" s="6">
        <f>D489</f>
        <v>92</v>
      </c>
    </row>
    <row r="494" spans="1:16" x14ac:dyDescent="0.25">
      <c r="L494" s="5"/>
    </row>
    <row r="495" spans="1:16" x14ac:dyDescent="0.25">
      <c r="A495" s="4" t="s">
        <v>217</v>
      </c>
      <c r="B495" s="8" t="s">
        <v>218</v>
      </c>
      <c r="C495" s="6" t="s">
        <v>219</v>
      </c>
      <c r="D495" s="6">
        <v>120</v>
      </c>
    </row>
    <row r="498" spans="1:12" x14ac:dyDescent="0.25">
      <c r="A498" s="28"/>
      <c r="B498" s="29" t="s">
        <v>72</v>
      </c>
      <c r="C498" s="28"/>
      <c r="D498" s="28"/>
      <c r="E498" s="30"/>
      <c r="F498" s="30"/>
    </row>
    <row r="499" spans="1:12" x14ac:dyDescent="0.25">
      <c r="A499" s="22"/>
      <c r="B499" s="31" t="s">
        <v>71</v>
      </c>
      <c r="C499" s="22"/>
      <c r="D499" s="22"/>
      <c r="E499" s="32" t="s">
        <v>73</v>
      </c>
      <c r="F499" s="32">
        <f>SUM(F489:F496)</f>
        <v>0</v>
      </c>
    </row>
    <row r="500" spans="1:12" x14ac:dyDescent="0.25">
      <c r="L500" s="8" t="s">
        <v>220</v>
      </c>
    </row>
    <row r="501" spans="1:12" x14ac:dyDescent="0.25">
      <c r="B501" s="8" t="s">
        <v>221</v>
      </c>
    </row>
    <row r="502" spans="1:12" ht="49.5" x14ac:dyDescent="0.25">
      <c r="E502" s="7" t="s">
        <v>222</v>
      </c>
      <c r="F502" s="7" t="s">
        <v>223</v>
      </c>
    </row>
    <row r="503" spans="1:12" x14ac:dyDescent="0.25">
      <c r="L503" s="5" t="s">
        <v>71</v>
      </c>
    </row>
    <row r="504" spans="1:12" x14ac:dyDescent="0.25">
      <c r="B504" s="5" t="s">
        <v>166</v>
      </c>
      <c r="C504" s="4"/>
      <c r="D504" s="4"/>
      <c r="E504" s="38"/>
      <c r="F504" s="38"/>
      <c r="L504" s="5"/>
    </row>
    <row r="505" spans="1:12" x14ac:dyDescent="0.25">
      <c r="B505" s="5"/>
      <c r="C505" s="4"/>
      <c r="D505" s="4"/>
      <c r="E505" s="38"/>
      <c r="F505" s="38"/>
      <c r="L505" s="5" t="s">
        <v>191</v>
      </c>
    </row>
    <row r="506" spans="1:12" x14ac:dyDescent="0.25">
      <c r="B506" s="5" t="s">
        <v>224</v>
      </c>
      <c r="C506" s="4"/>
      <c r="D506" s="4"/>
      <c r="E506" s="38"/>
      <c r="F506" s="38"/>
      <c r="L506" s="5"/>
    </row>
    <row r="507" spans="1:12" ht="33" x14ac:dyDescent="0.25">
      <c r="B507" s="5"/>
      <c r="C507" s="4"/>
      <c r="D507" s="4"/>
      <c r="E507" s="38"/>
      <c r="F507" s="38"/>
      <c r="L507" s="5" t="s">
        <v>225</v>
      </c>
    </row>
    <row r="508" spans="1:12" ht="33" x14ac:dyDescent="0.25">
      <c r="B508" s="5" t="s">
        <v>226</v>
      </c>
      <c r="C508" s="4"/>
      <c r="D508" s="4" t="s">
        <v>227</v>
      </c>
      <c r="E508" s="38"/>
      <c r="F508" s="38"/>
      <c r="L508" s="5"/>
    </row>
    <row r="509" spans="1:12" x14ac:dyDescent="0.25">
      <c r="L509" s="5" t="s">
        <v>228</v>
      </c>
    </row>
    <row r="510" spans="1:12" x14ac:dyDescent="0.25">
      <c r="A510" s="4">
        <v>1</v>
      </c>
      <c r="B510" s="8" t="s">
        <v>229</v>
      </c>
      <c r="C510" s="6" t="s">
        <v>230</v>
      </c>
      <c r="D510" s="6" t="s">
        <v>231</v>
      </c>
      <c r="F510" s="7">
        <f>F101</f>
        <v>0</v>
      </c>
      <c r="L510" s="5"/>
    </row>
    <row r="511" spans="1:12" x14ac:dyDescent="0.25">
      <c r="A511" s="4">
        <v>2</v>
      </c>
      <c r="B511" s="8" t="s">
        <v>232</v>
      </c>
      <c r="C511" s="6" t="s">
        <v>230</v>
      </c>
      <c r="D511" s="6" t="s">
        <v>233</v>
      </c>
      <c r="F511" s="7">
        <f>F135</f>
        <v>0</v>
      </c>
      <c r="L511" s="5" t="s">
        <v>234</v>
      </c>
    </row>
    <row r="512" spans="1:12" x14ac:dyDescent="0.25">
      <c r="A512" s="4">
        <v>3</v>
      </c>
      <c r="B512" s="8" t="s">
        <v>235</v>
      </c>
      <c r="C512" s="6" t="s">
        <v>230</v>
      </c>
      <c r="D512" s="6" t="s">
        <v>236</v>
      </c>
      <c r="F512" s="7">
        <f>F203</f>
        <v>0</v>
      </c>
    </row>
    <row r="513" spans="1:16" x14ac:dyDescent="0.25">
      <c r="A513" s="4">
        <v>4</v>
      </c>
      <c r="B513" s="8" t="s">
        <v>237</v>
      </c>
      <c r="K513" s="4" t="s">
        <v>12</v>
      </c>
      <c r="L513" s="8" t="s">
        <v>238</v>
      </c>
      <c r="M513" s="6" t="s">
        <v>239</v>
      </c>
      <c r="N513" s="6">
        <v>91</v>
      </c>
      <c r="O513" s="7">
        <v>180</v>
      </c>
      <c r="P513" s="7">
        <f>(N513*O513)</f>
        <v>16380</v>
      </c>
    </row>
    <row r="514" spans="1:16" x14ac:dyDescent="0.25">
      <c r="B514" s="8" t="s">
        <v>240</v>
      </c>
      <c r="C514" s="6" t="s">
        <v>230</v>
      </c>
      <c r="D514" s="6" t="s">
        <v>110</v>
      </c>
      <c r="F514" s="7">
        <f>F230</f>
        <v>0</v>
      </c>
    </row>
    <row r="515" spans="1:16" x14ac:dyDescent="0.25">
      <c r="A515" s="4">
        <v>5</v>
      </c>
      <c r="B515" s="8" t="s">
        <v>241</v>
      </c>
      <c r="C515" s="6" t="s">
        <v>230</v>
      </c>
      <c r="D515" s="6" t="s">
        <v>117</v>
      </c>
      <c r="F515" s="7">
        <f>F264</f>
        <v>0</v>
      </c>
      <c r="K515" s="4" t="s">
        <v>15</v>
      </c>
      <c r="L515" s="8" t="s">
        <v>242</v>
      </c>
      <c r="M515" s="6" t="s">
        <v>239</v>
      </c>
      <c r="N515" s="6">
        <v>172</v>
      </c>
      <c r="O515" s="7">
        <v>180</v>
      </c>
      <c r="P515" s="7">
        <f>(N515*O515)</f>
        <v>30960</v>
      </c>
    </row>
    <row r="516" spans="1:16" x14ac:dyDescent="0.25">
      <c r="A516" s="4">
        <v>6</v>
      </c>
      <c r="B516" s="8" t="s">
        <v>121</v>
      </c>
      <c r="C516" s="6" t="s">
        <v>230</v>
      </c>
      <c r="D516" s="6" t="s">
        <v>132</v>
      </c>
      <c r="F516" s="7">
        <f>F303</f>
        <v>0</v>
      </c>
    </row>
    <row r="517" spans="1:16" x14ac:dyDescent="0.25">
      <c r="A517" s="4">
        <v>7</v>
      </c>
      <c r="B517" s="8" t="s">
        <v>243</v>
      </c>
      <c r="C517" s="6" t="s">
        <v>230</v>
      </c>
      <c r="D517" s="6" t="s">
        <v>244</v>
      </c>
      <c r="F517" s="7">
        <f>F381</f>
        <v>0</v>
      </c>
    </row>
    <row r="518" spans="1:16" x14ac:dyDescent="0.25">
      <c r="A518" s="4">
        <v>8</v>
      </c>
      <c r="B518" s="8" t="s">
        <v>245</v>
      </c>
      <c r="C518" s="6" t="s">
        <v>230</v>
      </c>
      <c r="D518" s="6" t="s">
        <v>190</v>
      </c>
      <c r="F518" s="7">
        <f>F419</f>
        <v>0</v>
      </c>
    </row>
    <row r="519" spans="1:16" x14ac:dyDescent="0.25">
      <c r="A519" s="4">
        <v>9</v>
      </c>
      <c r="B519" s="8" t="s">
        <v>246</v>
      </c>
      <c r="C519" s="6" t="s">
        <v>230</v>
      </c>
      <c r="D519" s="6" t="s">
        <v>198</v>
      </c>
      <c r="F519" s="7">
        <f>F446</f>
        <v>0</v>
      </c>
      <c r="K519" s="4" t="s">
        <v>17</v>
      </c>
      <c r="L519" s="8" t="s">
        <v>247</v>
      </c>
      <c r="M519" s="6" t="s">
        <v>239</v>
      </c>
      <c r="N519" s="6">
        <v>263</v>
      </c>
      <c r="O519" s="7">
        <v>180</v>
      </c>
      <c r="P519" s="7">
        <f>(N519*O519)</f>
        <v>47340</v>
      </c>
    </row>
    <row r="520" spans="1:16" x14ac:dyDescent="0.25">
      <c r="A520" s="4">
        <v>10</v>
      </c>
      <c r="B520" s="8" t="s">
        <v>248</v>
      </c>
      <c r="C520" s="6" t="s">
        <v>230</v>
      </c>
      <c r="D520" s="6" t="s">
        <v>204</v>
      </c>
      <c r="F520" s="7">
        <f>F473</f>
        <v>0</v>
      </c>
    </row>
    <row r="521" spans="1:16" x14ac:dyDescent="0.25">
      <c r="A521" s="4">
        <v>11</v>
      </c>
      <c r="B521" s="8" t="s">
        <v>249</v>
      </c>
      <c r="C521" s="6" t="s">
        <v>230</v>
      </c>
      <c r="D521" s="6" t="s">
        <v>221</v>
      </c>
      <c r="F521" s="7">
        <f>F499</f>
        <v>0</v>
      </c>
    </row>
    <row r="522" spans="1:16" ht="36" x14ac:dyDescent="0.25">
      <c r="A522" s="18"/>
      <c r="B522" s="18" t="s">
        <v>250</v>
      </c>
      <c r="C522" s="18"/>
      <c r="D522" s="18"/>
      <c r="E522" s="53" t="s">
        <v>73</v>
      </c>
      <c r="F522" s="53">
        <f>SUM(F509:F521)</f>
        <v>0</v>
      </c>
      <c r="K522" s="28"/>
      <c r="L522" s="29" t="s">
        <v>72</v>
      </c>
      <c r="M522" s="28"/>
      <c r="N522" s="28"/>
      <c r="O522" s="30"/>
      <c r="P522" s="30"/>
    </row>
    <row r="523" spans="1:16" x14ac:dyDescent="0.25">
      <c r="B523" s="8" t="s">
        <v>251</v>
      </c>
      <c r="L523" s="8" t="s">
        <v>252</v>
      </c>
    </row>
    <row r="524" spans="1:16" x14ac:dyDescent="0.25">
      <c r="A524" s="54"/>
      <c r="B524" s="55"/>
      <c r="C524" s="54"/>
      <c r="D524" s="54"/>
      <c r="E524" s="56"/>
      <c r="F524" s="56"/>
    </row>
    <row r="525" spans="1:16" x14ac:dyDescent="0.25">
      <c r="B525" s="4" t="s">
        <v>253</v>
      </c>
    </row>
    <row r="526" spans="1:16" x14ac:dyDescent="0.25">
      <c r="B526" s="5"/>
    </row>
    <row r="527" spans="1:16" x14ac:dyDescent="0.25">
      <c r="B527" s="5" t="s">
        <v>254</v>
      </c>
      <c r="L527" s="5" t="s">
        <v>71</v>
      </c>
    </row>
    <row r="528" spans="1:16" x14ac:dyDescent="0.25">
      <c r="B528" s="5"/>
      <c r="L528" s="5"/>
    </row>
    <row r="529" spans="1:16" ht="49.5" x14ac:dyDescent="0.25">
      <c r="B529" s="5" t="s">
        <v>255</v>
      </c>
      <c r="L529" s="5" t="s">
        <v>199</v>
      </c>
    </row>
    <row r="530" spans="1:16" x14ac:dyDescent="0.25">
      <c r="L530" s="5"/>
    </row>
    <row r="531" spans="1:16" customFormat="1" ht="49.5" x14ac:dyDescent="0.25">
      <c r="A531" s="4" t="s">
        <v>118</v>
      </c>
      <c r="B531" s="8" t="s">
        <v>417</v>
      </c>
      <c r="C531" s="6" t="s">
        <v>256</v>
      </c>
      <c r="D531" s="6"/>
      <c r="E531" s="7"/>
      <c r="F531" s="7"/>
    </row>
    <row r="533" spans="1:16" x14ac:dyDescent="0.25">
      <c r="A533" s="28"/>
      <c r="B533" s="29" t="s">
        <v>257</v>
      </c>
      <c r="C533" s="28"/>
      <c r="D533" s="28"/>
      <c r="E533" s="30"/>
      <c r="F533" s="30">
        <f>SUM(F531:F532)</f>
        <v>0</v>
      </c>
      <c r="K533" s="4" t="s">
        <v>258</v>
      </c>
      <c r="L533" s="8" t="s">
        <v>259</v>
      </c>
      <c r="M533" s="6" t="s">
        <v>62</v>
      </c>
      <c r="N533" s="6">
        <v>16</v>
      </c>
      <c r="O533" s="7">
        <v>600</v>
      </c>
      <c r="P533" s="7">
        <f>(N533*O533)</f>
        <v>9600</v>
      </c>
    </row>
    <row r="534" spans="1:16" x14ac:dyDescent="0.25">
      <c r="A534" s="22"/>
      <c r="B534" s="31"/>
      <c r="C534" s="22"/>
      <c r="D534" s="22"/>
      <c r="E534" s="32"/>
      <c r="F534" s="32"/>
    </row>
    <row r="535" spans="1:16" s="121" customFormat="1" ht="33" x14ac:dyDescent="0.35">
      <c r="A535" s="117"/>
      <c r="B535" s="118" t="s">
        <v>385</v>
      </c>
      <c r="C535" s="119"/>
      <c r="D535" s="117"/>
      <c r="E535" s="117"/>
      <c r="F535" s="120">
        <v>0</v>
      </c>
      <c r="K535" s="4"/>
      <c r="L535" s="8"/>
      <c r="M535" s="6"/>
      <c r="N535" s="6"/>
      <c r="O535" s="7"/>
      <c r="P535" s="7"/>
    </row>
    <row r="536" spans="1:16" s="121" customFormat="1" ht="33" x14ac:dyDescent="0.35">
      <c r="A536" s="122" t="s">
        <v>390</v>
      </c>
      <c r="B536" s="123" t="s">
        <v>343</v>
      </c>
      <c r="C536" s="119" t="s">
        <v>344</v>
      </c>
      <c r="D536" s="117">
        <v>600</v>
      </c>
      <c r="E536" s="117"/>
      <c r="F536" s="120"/>
      <c r="K536" s="4"/>
      <c r="L536" s="8"/>
      <c r="M536" s="6"/>
      <c r="N536" s="6"/>
      <c r="O536" s="7"/>
      <c r="P536" s="7"/>
    </row>
    <row r="537" spans="1:16" s="121" customFormat="1" ht="18" x14ac:dyDescent="0.35">
      <c r="A537" s="122" t="s">
        <v>391</v>
      </c>
      <c r="B537" s="123" t="s">
        <v>352</v>
      </c>
      <c r="C537" s="119"/>
      <c r="D537" s="117"/>
      <c r="E537" s="117"/>
      <c r="F537" s="120"/>
      <c r="K537" s="4"/>
      <c r="L537" s="8"/>
      <c r="M537" s="6"/>
      <c r="N537" s="6"/>
      <c r="O537" s="7"/>
      <c r="P537" s="7"/>
    </row>
    <row r="538" spans="1:16" s="121" customFormat="1" ht="33" x14ac:dyDescent="0.35">
      <c r="A538" s="122" t="s">
        <v>392</v>
      </c>
      <c r="B538" s="123" t="s">
        <v>351</v>
      </c>
      <c r="C538" s="119" t="s">
        <v>346</v>
      </c>
      <c r="D538" s="117">
        <v>240</v>
      </c>
      <c r="E538" s="117"/>
      <c r="F538" s="120"/>
      <c r="K538" s="4"/>
      <c r="L538" s="8"/>
      <c r="M538" s="6"/>
      <c r="N538" s="6"/>
      <c r="O538" s="7"/>
      <c r="P538" s="7"/>
    </row>
    <row r="539" spans="1:16" s="121" customFormat="1" ht="33" x14ac:dyDescent="0.35">
      <c r="A539" s="122" t="s">
        <v>393</v>
      </c>
      <c r="B539" s="123" t="s">
        <v>345</v>
      </c>
      <c r="C539" s="119" t="s">
        <v>346</v>
      </c>
      <c r="D539" s="117">
        <v>60</v>
      </c>
      <c r="E539" s="117"/>
      <c r="F539" s="120"/>
      <c r="K539" s="4"/>
      <c r="L539" s="8"/>
      <c r="M539" s="6"/>
      <c r="N539" s="6"/>
      <c r="O539" s="7"/>
      <c r="P539" s="7"/>
    </row>
    <row r="540" spans="1:16" s="121" customFormat="1" ht="18" x14ac:dyDescent="0.35">
      <c r="A540" s="122" t="s">
        <v>394</v>
      </c>
      <c r="B540" s="123" t="s">
        <v>347</v>
      </c>
      <c r="C540" s="124" t="s">
        <v>348</v>
      </c>
      <c r="D540" s="125">
        <v>1</v>
      </c>
      <c r="E540" s="126"/>
      <c r="F540" s="120"/>
      <c r="K540" s="4"/>
      <c r="L540" s="8"/>
      <c r="M540" s="6"/>
      <c r="N540" s="6"/>
      <c r="O540" s="7"/>
      <c r="P540" s="7"/>
    </row>
    <row r="541" spans="1:16" s="121" customFormat="1" ht="18" x14ac:dyDescent="0.35">
      <c r="A541" s="122" t="s">
        <v>395</v>
      </c>
      <c r="B541" s="123" t="s">
        <v>353</v>
      </c>
      <c r="C541" s="124" t="s">
        <v>348</v>
      </c>
      <c r="D541" s="125">
        <v>2</v>
      </c>
      <c r="E541" s="126"/>
      <c r="F541" s="120"/>
      <c r="K541" s="4"/>
      <c r="L541" s="8"/>
      <c r="M541" s="6"/>
      <c r="N541" s="6"/>
      <c r="O541" s="7"/>
      <c r="P541" s="7"/>
    </row>
    <row r="542" spans="1:16" s="121" customFormat="1" ht="18" x14ac:dyDescent="0.35">
      <c r="A542" s="122" t="s">
        <v>396</v>
      </c>
      <c r="B542" s="123" t="s">
        <v>374</v>
      </c>
      <c r="C542" s="124" t="s">
        <v>348</v>
      </c>
      <c r="D542" s="125">
        <v>2</v>
      </c>
      <c r="E542" s="126"/>
      <c r="F542" s="120"/>
      <c r="K542" s="4"/>
      <c r="L542" s="8"/>
      <c r="M542" s="6"/>
      <c r="N542" s="6"/>
      <c r="O542" s="7"/>
      <c r="P542" s="7"/>
    </row>
    <row r="543" spans="1:16" s="121" customFormat="1" ht="18" x14ac:dyDescent="0.35">
      <c r="A543" s="122" t="s">
        <v>397</v>
      </c>
      <c r="B543" s="123" t="s">
        <v>375</v>
      </c>
      <c r="C543" s="124" t="s">
        <v>348</v>
      </c>
      <c r="D543" s="125">
        <v>2</v>
      </c>
      <c r="E543" s="126"/>
      <c r="F543" s="120"/>
      <c r="K543" s="4"/>
      <c r="L543" s="8"/>
      <c r="M543" s="6"/>
      <c r="N543" s="6"/>
      <c r="O543" s="7"/>
      <c r="P543" s="7"/>
    </row>
    <row r="544" spans="1:16" s="121" customFormat="1" ht="18" x14ac:dyDescent="0.35">
      <c r="A544" s="122" t="s">
        <v>398</v>
      </c>
      <c r="B544" s="123" t="s">
        <v>354</v>
      </c>
      <c r="C544" s="124" t="s">
        <v>348</v>
      </c>
      <c r="D544" s="125">
        <v>6</v>
      </c>
      <c r="E544" s="126"/>
      <c r="F544" s="120"/>
      <c r="K544" s="4"/>
      <c r="L544" s="8"/>
      <c r="M544" s="6"/>
      <c r="N544" s="6"/>
      <c r="O544" s="7"/>
      <c r="P544" s="7"/>
    </row>
    <row r="545" spans="1:16" s="121" customFormat="1" ht="18" x14ac:dyDescent="0.35">
      <c r="A545" s="122" t="s">
        <v>399</v>
      </c>
      <c r="B545" s="123" t="s">
        <v>386</v>
      </c>
      <c r="C545" s="124" t="s">
        <v>348</v>
      </c>
      <c r="D545" s="125">
        <v>2</v>
      </c>
      <c r="E545" s="126"/>
      <c r="F545" s="120"/>
      <c r="K545" s="4"/>
      <c r="L545" s="8"/>
      <c r="M545" s="6"/>
      <c r="N545" s="6"/>
      <c r="O545" s="7"/>
      <c r="P545" s="7"/>
    </row>
    <row r="546" spans="1:16" s="121" customFormat="1" ht="18" x14ac:dyDescent="0.35">
      <c r="A546" s="122" t="s">
        <v>400</v>
      </c>
      <c r="B546" s="123" t="s">
        <v>349</v>
      </c>
      <c r="C546" s="124" t="s">
        <v>348</v>
      </c>
      <c r="D546" s="125">
        <v>50</v>
      </c>
      <c r="E546" s="126"/>
      <c r="F546" s="120"/>
      <c r="K546" s="4"/>
      <c r="L546" s="8"/>
      <c r="M546" s="6"/>
      <c r="N546" s="6"/>
      <c r="O546" s="7"/>
      <c r="P546" s="7"/>
    </row>
    <row r="547" spans="1:16" s="121" customFormat="1" ht="33" x14ac:dyDescent="0.35">
      <c r="A547" s="122" t="s">
        <v>401</v>
      </c>
      <c r="B547" s="123" t="s">
        <v>350</v>
      </c>
      <c r="C547" s="124" t="s">
        <v>348</v>
      </c>
      <c r="D547" s="125">
        <v>1</v>
      </c>
      <c r="E547" s="127"/>
      <c r="F547" s="120"/>
      <c r="K547" s="4"/>
      <c r="L547" s="8"/>
      <c r="M547" s="6"/>
      <c r="N547" s="6"/>
      <c r="O547" s="7"/>
      <c r="P547" s="7"/>
    </row>
    <row r="548" spans="1:16" s="121" customFormat="1" ht="18.75" thickBot="1" x14ac:dyDescent="0.4">
      <c r="A548" s="117"/>
      <c r="B548" s="191" t="s">
        <v>384</v>
      </c>
      <c r="C548" s="191"/>
      <c r="D548" s="191"/>
      <c r="E548" s="191"/>
      <c r="F548" s="128">
        <f>SUM(F536:F547)</f>
        <v>0</v>
      </c>
      <c r="K548" s="4"/>
      <c r="L548" s="8"/>
      <c r="M548" s="6"/>
      <c r="N548" s="6"/>
      <c r="O548" s="7"/>
      <c r="P548" s="7"/>
    </row>
    <row r="549" spans="1:16" s="129" customFormat="1" ht="18" x14ac:dyDescent="0.35">
      <c r="A549" s="192" t="s">
        <v>416</v>
      </c>
      <c r="B549" s="193"/>
      <c r="C549" s="193"/>
      <c r="D549" s="193"/>
      <c r="E549" s="193"/>
      <c r="F549" s="194"/>
    </row>
    <row r="550" spans="1:16" s="129" customFormat="1" ht="18" x14ac:dyDescent="0.35">
      <c r="A550" s="195"/>
      <c r="B550" s="196"/>
      <c r="C550" s="196"/>
      <c r="D550" s="196"/>
      <c r="E550" s="196"/>
      <c r="F550" s="197"/>
    </row>
    <row r="551" spans="1:16" s="133" customFormat="1" ht="18" x14ac:dyDescent="0.35">
      <c r="A551" s="130" t="s">
        <v>1</v>
      </c>
      <c r="B551" s="131" t="s">
        <v>2</v>
      </c>
      <c r="C551" s="131" t="s">
        <v>4</v>
      </c>
      <c r="D551" s="131" t="s">
        <v>3</v>
      </c>
      <c r="E551" s="131" t="s">
        <v>5</v>
      </c>
      <c r="F551" s="132" t="s">
        <v>6</v>
      </c>
    </row>
    <row r="552" spans="1:16" s="133" customFormat="1" ht="18" x14ac:dyDescent="0.35">
      <c r="A552" s="134">
        <v>1</v>
      </c>
      <c r="B552" s="135" t="s">
        <v>355</v>
      </c>
      <c r="C552" s="136"/>
      <c r="D552" s="136"/>
      <c r="E552" s="136"/>
      <c r="F552" s="137"/>
    </row>
    <row r="553" spans="1:16" s="133" customFormat="1" ht="18" x14ac:dyDescent="0.35">
      <c r="A553" s="134"/>
      <c r="B553" s="138"/>
      <c r="C553" s="136"/>
      <c r="D553" s="136"/>
      <c r="E553" s="136"/>
      <c r="F553" s="137"/>
    </row>
    <row r="554" spans="1:16" s="133" customFormat="1" ht="49.5" x14ac:dyDescent="0.35">
      <c r="A554" s="139" t="s">
        <v>402</v>
      </c>
      <c r="B554" s="138" t="s">
        <v>376</v>
      </c>
      <c r="C554" s="138">
        <v>18.850000000000001</v>
      </c>
      <c r="D554" s="140" t="s">
        <v>356</v>
      </c>
      <c r="E554" s="138"/>
      <c r="F554" s="141"/>
    </row>
    <row r="555" spans="1:16" s="133" customFormat="1" ht="49.5" x14ac:dyDescent="0.35">
      <c r="A555" s="139" t="s">
        <v>403</v>
      </c>
      <c r="B555" s="138" t="s">
        <v>377</v>
      </c>
      <c r="C555" s="138">
        <v>6.2</v>
      </c>
      <c r="D555" s="142" t="s">
        <v>356</v>
      </c>
      <c r="E555" s="136"/>
      <c r="F555" s="141"/>
    </row>
    <row r="556" spans="1:16" s="133" customFormat="1" ht="18" x14ac:dyDescent="0.35">
      <c r="A556" s="139" t="s">
        <v>404</v>
      </c>
      <c r="B556" s="138" t="s">
        <v>357</v>
      </c>
      <c r="C556" s="138">
        <v>1</v>
      </c>
      <c r="D556" s="140" t="s">
        <v>358</v>
      </c>
      <c r="E556" s="138"/>
      <c r="F556" s="141"/>
    </row>
    <row r="557" spans="1:16" s="133" customFormat="1" ht="18" x14ac:dyDescent="0.35">
      <c r="A557" s="139" t="s">
        <v>405</v>
      </c>
      <c r="B557" s="144"/>
      <c r="C557" s="144"/>
      <c r="D557" s="144"/>
      <c r="E557" s="144"/>
      <c r="F557" s="145"/>
    </row>
    <row r="558" spans="1:16" s="133" customFormat="1" ht="18" x14ac:dyDescent="0.35">
      <c r="A558" s="139"/>
      <c r="B558" s="198" t="s">
        <v>359</v>
      </c>
      <c r="C558" s="198"/>
      <c r="D558" s="198"/>
      <c r="E558" s="198"/>
      <c r="F558" s="141">
        <f>SUM(F553:F557)</f>
        <v>0</v>
      </c>
    </row>
    <row r="559" spans="1:16" s="133" customFormat="1" ht="115.5" x14ac:dyDescent="0.35">
      <c r="A559" s="139" t="s">
        <v>405</v>
      </c>
      <c r="B559" s="146" t="s">
        <v>360</v>
      </c>
      <c r="C559" s="147"/>
      <c r="D559" s="147"/>
      <c r="E559" s="147"/>
      <c r="F559" s="148"/>
    </row>
    <row r="560" spans="1:16" s="133" customFormat="1" ht="18" x14ac:dyDescent="0.35">
      <c r="A560" s="139"/>
      <c r="B560" s="135" t="s">
        <v>361</v>
      </c>
      <c r="C560" s="136"/>
      <c r="D560" s="136"/>
      <c r="E560" s="136"/>
      <c r="F560" s="137"/>
    </row>
    <row r="561" spans="1:6" s="133" customFormat="1" ht="115.5" x14ac:dyDescent="0.35">
      <c r="A561" s="139" t="s">
        <v>406</v>
      </c>
      <c r="B561" s="138" t="s">
        <v>378</v>
      </c>
      <c r="C561" s="150">
        <v>47</v>
      </c>
      <c r="D561" s="136" t="s">
        <v>362</v>
      </c>
      <c r="E561" s="136"/>
      <c r="F561" s="141"/>
    </row>
    <row r="562" spans="1:6" s="133" customFormat="1" ht="33" x14ac:dyDescent="0.35">
      <c r="A562" s="139" t="s">
        <v>407</v>
      </c>
      <c r="B562" s="138" t="s">
        <v>379</v>
      </c>
      <c r="C562" s="150">
        <v>16</v>
      </c>
      <c r="D562" s="136" t="s">
        <v>362</v>
      </c>
      <c r="E562" s="136"/>
      <c r="F562" s="141"/>
    </row>
    <row r="563" spans="1:6" s="133" customFormat="1" ht="99" x14ac:dyDescent="0.35">
      <c r="A563" s="139" t="s">
        <v>408</v>
      </c>
      <c r="B563" s="138" t="s">
        <v>380</v>
      </c>
      <c r="C563" s="136">
        <v>8</v>
      </c>
      <c r="D563" s="136" t="s">
        <v>383</v>
      </c>
      <c r="E563" s="136"/>
      <c r="F563" s="141"/>
    </row>
    <row r="564" spans="1:6" s="133" customFormat="1" ht="99" x14ac:dyDescent="0.35">
      <c r="A564" s="139" t="s">
        <v>409</v>
      </c>
      <c r="B564" s="151" t="s">
        <v>381</v>
      </c>
      <c r="C564" s="152">
        <v>600</v>
      </c>
      <c r="D564" s="152" t="s">
        <v>219</v>
      </c>
      <c r="E564" s="152"/>
      <c r="F564" s="153"/>
    </row>
    <row r="565" spans="1:6" s="133" customFormat="1" ht="18" x14ac:dyDescent="0.35">
      <c r="A565" s="139"/>
      <c r="B565" s="198" t="s">
        <v>363</v>
      </c>
      <c r="C565" s="198"/>
      <c r="D565" s="198"/>
      <c r="E565" s="198"/>
      <c r="F565" s="141">
        <f>SUM(F561:F564)</f>
        <v>0</v>
      </c>
    </row>
    <row r="566" spans="1:6" s="133" customFormat="1" ht="18" x14ac:dyDescent="0.35">
      <c r="A566" s="139"/>
      <c r="B566" s="154"/>
      <c r="C566" s="147"/>
      <c r="D566" s="147"/>
      <c r="E566" s="147"/>
      <c r="F566" s="155"/>
    </row>
    <row r="567" spans="1:6" s="133" customFormat="1" ht="33" x14ac:dyDescent="0.35">
      <c r="A567" s="139" t="s">
        <v>410</v>
      </c>
      <c r="B567" s="135" t="s">
        <v>364</v>
      </c>
      <c r="C567" s="136"/>
      <c r="D567" s="136"/>
      <c r="E567" s="136"/>
      <c r="F567" s="141"/>
    </row>
    <row r="568" spans="1:6" s="133" customFormat="1" ht="297" x14ac:dyDescent="0.35">
      <c r="A568" s="139" t="s">
        <v>411</v>
      </c>
      <c r="B568" s="151" t="s">
        <v>382</v>
      </c>
      <c r="C568" s="152">
        <v>1</v>
      </c>
      <c r="D568" s="152" t="s">
        <v>130</v>
      </c>
      <c r="E568" s="152"/>
      <c r="F568" s="153"/>
    </row>
    <row r="569" spans="1:6" s="133" customFormat="1" ht="18" x14ac:dyDescent="0.35">
      <c r="A569" s="149"/>
      <c r="B569" s="198" t="s">
        <v>365</v>
      </c>
      <c r="C569" s="198"/>
      <c r="D569" s="198"/>
      <c r="E569" s="198"/>
      <c r="F569" s="141">
        <f>SUM(F568:F568)</f>
        <v>0</v>
      </c>
    </row>
    <row r="570" spans="1:6" s="133" customFormat="1" ht="18" x14ac:dyDescent="0.35">
      <c r="A570" s="149"/>
      <c r="B570" s="146"/>
      <c r="C570" s="147"/>
      <c r="D570" s="147"/>
      <c r="E570" s="147"/>
      <c r="F570" s="155"/>
    </row>
    <row r="571" spans="1:6" s="133" customFormat="1" ht="18" x14ac:dyDescent="0.35">
      <c r="A571" s="149"/>
      <c r="B571" s="140" t="s">
        <v>366</v>
      </c>
      <c r="C571" s="136"/>
      <c r="D571" s="136"/>
      <c r="E571" s="136"/>
      <c r="F571" s="141"/>
    </row>
    <row r="572" spans="1:6" s="133" customFormat="1" ht="18" x14ac:dyDescent="0.35">
      <c r="A572" s="139"/>
      <c r="B572" s="140"/>
      <c r="C572" s="136"/>
      <c r="D572" s="136"/>
      <c r="E572" s="136"/>
      <c r="F572" s="141"/>
    </row>
    <row r="573" spans="1:6" s="133" customFormat="1" ht="33" x14ac:dyDescent="0.35">
      <c r="A573" s="139" t="s">
        <v>412</v>
      </c>
      <c r="B573" s="151" t="s">
        <v>367</v>
      </c>
      <c r="C573" s="152">
        <v>1</v>
      </c>
      <c r="D573" s="152" t="s">
        <v>362</v>
      </c>
      <c r="E573" s="152"/>
      <c r="F573" s="141"/>
    </row>
    <row r="574" spans="1:6" s="133" customFormat="1" ht="18" x14ac:dyDescent="0.35">
      <c r="A574" s="149"/>
      <c r="B574" s="199" t="s">
        <v>368</v>
      </c>
      <c r="C574" s="199"/>
      <c r="D574" s="199"/>
      <c r="E574" s="199"/>
      <c r="F574" s="156">
        <f>SUM(F572:F573)</f>
        <v>0</v>
      </c>
    </row>
    <row r="575" spans="1:6" s="133" customFormat="1" ht="18" x14ac:dyDescent="0.35">
      <c r="A575" s="149"/>
      <c r="B575" s="146"/>
      <c r="C575" s="147"/>
      <c r="D575" s="147"/>
      <c r="E575" s="147"/>
      <c r="F575" s="148"/>
    </row>
    <row r="576" spans="1:6" s="133" customFormat="1" ht="18" x14ac:dyDescent="0.35">
      <c r="A576" s="134"/>
      <c r="B576" s="140" t="s">
        <v>369</v>
      </c>
      <c r="C576" s="138"/>
      <c r="D576" s="136"/>
      <c r="E576" s="138"/>
      <c r="F576" s="157"/>
    </row>
    <row r="577" spans="1:16" s="133" customFormat="1" ht="18" x14ac:dyDescent="0.35">
      <c r="A577" s="134">
        <v>1</v>
      </c>
      <c r="B577" s="138" t="s">
        <v>370</v>
      </c>
      <c r="C577" s="138"/>
      <c r="D577" s="136"/>
      <c r="E577" s="138"/>
      <c r="F577" s="137">
        <f>F558</f>
        <v>0</v>
      </c>
    </row>
    <row r="578" spans="1:16" s="133" customFormat="1" ht="18" x14ac:dyDescent="0.35">
      <c r="A578" s="149">
        <v>2</v>
      </c>
      <c r="B578" s="138" t="s">
        <v>371</v>
      </c>
      <c r="C578" s="138"/>
      <c r="D578" s="136"/>
      <c r="E578" s="138"/>
      <c r="F578" s="137">
        <f>F565</f>
        <v>0</v>
      </c>
    </row>
    <row r="579" spans="1:16" s="133" customFormat="1" ht="18" x14ac:dyDescent="0.35">
      <c r="A579" s="149">
        <v>3</v>
      </c>
      <c r="B579" s="138" t="s">
        <v>372</v>
      </c>
      <c r="C579" s="138"/>
      <c r="D579" s="136"/>
      <c r="E579" s="138"/>
      <c r="F579" s="137">
        <f>F569</f>
        <v>0</v>
      </c>
    </row>
    <row r="580" spans="1:16" s="133" customFormat="1" ht="18" x14ac:dyDescent="0.35">
      <c r="A580" s="149">
        <v>4</v>
      </c>
      <c r="B580" s="138" t="s">
        <v>373</v>
      </c>
      <c r="C580" s="138"/>
      <c r="D580" s="136"/>
      <c r="E580" s="138"/>
      <c r="F580" s="137">
        <f>F574</f>
        <v>0</v>
      </c>
    </row>
    <row r="581" spans="1:16" s="133" customFormat="1" ht="18" x14ac:dyDescent="0.35">
      <c r="A581" s="149"/>
      <c r="B581" s="140" t="s">
        <v>275</v>
      </c>
      <c r="C581" s="140"/>
      <c r="D581" s="142"/>
      <c r="E581" s="140"/>
      <c r="F581" s="141">
        <f>SUM(F577:F580)</f>
        <v>0</v>
      </c>
    </row>
    <row r="582" spans="1:16" s="133" customFormat="1" ht="25.5" customHeight="1" thickBot="1" x14ac:dyDescent="0.4">
      <c r="A582" s="158"/>
      <c r="B582" s="200" t="s">
        <v>388</v>
      </c>
      <c r="C582" s="201"/>
      <c r="D582" s="201"/>
      <c r="E582" s="202"/>
      <c r="F582" s="159">
        <f>SUM(F581:F581)</f>
        <v>0</v>
      </c>
    </row>
    <row r="583" spans="1:16" s="160" customFormat="1" ht="25.5" customHeight="1" thickBot="1" x14ac:dyDescent="0.4">
      <c r="A583" s="143">
        <v>7</v>
      </c>
      <c r="B583" s="161" t="s">
        <v>413</v>
      </c>
      <c r="C583" s="163">
        <v>1</v>
      </c>
      <c r="D583" s="163" t="s">
        <v>130</v>
      </c>
      <c r="E583" s="163"/>
      <c r="F583" s="162"/>
    </row>
    <row r="584" spans="1:16" ht="25.5" thickBot="1" x14ac:dyDescent="0.3">
      <c r="A584" s="57"/>
      <c r="B584" s="47"/>
      <c r="C584" s="58"/>
      <c r="D584" s="59" t="s">
        <v>261</v>
      </c>
      <c r="E584" s="59" t="s">
        <v>261</v>
      </c>
      <c r="F584" s="60" t="s">
        <v>262</v>
      </c>
      <c r="L584" s="8" t="s">
        <v>263</v>
      </c>
    </row>
    <row r="585" spans="1:16" ht="38.25" customHeight="1" x14ac:dyDescent="0.25">
      <c r="A585" s="183"/>
      <c r="B585" s="183"/>
      <c r="C585" s="184"/>
      <c r="D585" s="185" t="s">
        <v>264</v>
      </c>
      <c r="E585" s="186"/>
      <c r="F585" s="189" t="s">
        <v>265</v>
      </c>
    </row>
    <row r="586" spans="1:16" ht="1.5" hidden="1" customHeight="1" thickBot="1" x14ac:dyDescent="0.3">
      <c r="A586" s="183"/>
      <c r="B586" s="183"/>
      <c r="C586" s="184"/>
      <c r="D586" s="187"/>
      <c r="E586" s="188"/>
      <c r="F586" s="190"/>
      <c r="K586" s="63"/>
      <c r="L586" s="51"/>
      <c r="M586" s="63"/>
      <c r="N586" s="63"/>
      <c r="O586" s="64"/>
      <c r="P586" s="64"/>
    </row>
    <row r="587" spans="1:16" x14ac:dyDescent="0.25">
      <c r="A587" s="42"/>
      <c r="B587" s="65" t="s">
        <v>266</v>
      </c>
      <c r="C587" s="44"/>
      <c r="D587" s="170"/>
      <c r="E587" s="171"/>
      <c r="F587" s="68"/>
      <c r="K587" s="63"/>
      <c r="L587" s="51" t="s">
        <v>175</v>
      </c>
      <c r="M587" s="63"/>
      <c r="N587" s="63"/>
      <c r="O587" s="64"/>
      <c r="P587" s="64"/>
    </row>
    <row r="588" spans="1:16" customFormat="1" x14ac:dyDescent="0.25">
      <c r="A588" s="69"/>
      <c r="B588" s="69"/>
      <c r="C588" s="70"/>
      <c r="D588" s="180"/>
      <c r="E588" s="181"/>
      <c r="F588" s="73"/>
      <c r="K588" s="50"/>
      <c r="L588" s="17" t="s">
        <v>176</v>
      </c>
      <c r="M588" s="50"/>
      <c r="N588" s="50"/>
      <c r="O588" s="52"/>
      <c r="P588" s="52"/>
    </row>
    <row r="589" spans="1:16" customFormat="1" x14ac:dyDescent="0.25">
      <c r="A589" s="69"/>
      <c r="B589" s="74" t="s">
        <v>267</v>
      </c>
      <c r="C589" s="70"/>
      <c r="D589" s="180"/>
      <c r="E589" s="181"/>
      <c r="F589" s="73"/>
      <c r="K589" s="13" t="s">
        <v>118</v>
      </c>
      <c r="L589" s="14" t="s">
        <v>268</v>
      </c>
      <c r="M589" s="15" t="s">
        <v>130</v>
      </c>
      <c r="N589" s="15">
        <v>7</v>
      </c>
      <c r="O589" s="16">
        <v>15000</v>
      </c>
      <c r="P589" s="16">
        <f>(N589*O589)</f>
        <v>105000</v>
      </c>
    </row>
    <row r="590" spans="1:16" x14ac:dyDescent="0.25">
      <c r="A590" s="42"/>
      <c r="B590" s="47"/>
      <c r="C590" s="44"/>
      <c r="D590" s="170"/>
      <c r="E590" s="171"/>
      <c r="F590" s="68"/>
    </row>
    <row r="591" spans="1:16" ht="33" x14ac:dyDescent="0.25">
      <c r="A591" s="42">
        <v>1</v>
      </c>
      <c r="B591" s="47" t="s">
        <v>269</v>
      </c>
      <c r="C591" s="44"/>
      <c r="D591" s="170"/>
      <c r="E591" s="171"/>
      <c r="F591" s="68"/>
      <c r="L591" s="5" t="s">
        <v>178</v>
      </c>
    </row>
    <row r="592" spans="1:16" x14ac:dyDescent="0.25">
      <c r="A592" s="42"/>
      <c r="B592" s="47"/>
      <c r="C592" s="44"/>
      <c r="D592" s="170"/>
      <c r="E592" s="171"/>
      <c r="F592" s="68"/>
      <c r="L592" s="5"/>
    </row>
    <row r="593" spans="1:16" ht="39" customHeight="1" x14ac:dyDescent="0.25">
      <c r="A593" s="42">
        <v>2</v>
      </c>
      <c r="B593" s="47" t="s">
        <v>270</v>
      </c>
      <c r="C593" s="44"/>
      <c r="D593" s="170"/>
      <c r="E593" s="171"/>
      <c r="F593" s="75"/>
      <c r="K593" s="4" t="s">
        <v>15</v>
      </c>
      <c r="L593" s="8" t="s">
        <v>179</v>
      </c>
      <c r="M593" s="6" t="s">
        <v>144</v>
      </c>
      <c r="N593" s="6">
        <v>30</v>
      </c>
      <c r="O593" s="7">
        <v>300</v>
      </c>
      <c r="P593" s="7">
        <f>(N593*O593)</f>
        <v>9000</v>
      </c>
    </row>
    <row r="594" spans="1:16" ht="18.75" x14ac:dyDescent="0.25">
      <c r="A594" s="42"/>
      <c r="B594" s="47"/>
      <c r="C594" s="44"/>
      <c r="D594" s="170"/>
      <c r="E594" s="171"/>
      <c r="F594" s="75"/>
    </row>
    <row r="595" spans="1:16" ht="18.75" x14ac:dyDescent="0.25">
      <c r="A595" s="61" t="s">
        <v>271</v>
      </c>
      <c r="B595" s="76" t="s">
        <v>272</v>
      </c>
      <c r="C595" s="62"/>
      <c r="D595" s="170"/>
      <c r="E595" s="171"/>
      <c r="F595" s="75">
        <f>F522</f>
        <v>0</v>
      </c>
      <c r="L595" s="5" t="s">
        <v>180</v>
      </c>
    </row>
    <row r="596" spans="1:16" ht="18.75" x14ac:dyDescent="0.25">
      <c r="A596" s="61"/>
      <c r="B596" s="76"/>
      <c r="C596" s="62"/>
      <c r="D596" s="170"/>
      <c r="E596" s="171"/>
      <c r="F596" s="75"/>
      <c r="L596" s="5"/>
    </row>
    <row r="597" spans="1:16" customFormat="1" ht="18.75" x14ac:dyDescent="0.25">
      <c r="A597" s="77" t="s">
        <v>273</v>
      </c>
      <c r="B597" s="78" t="s">
        <v>274</v>
      </c>
      <c r="C597" s="79"/>
      <c r="D597" s="71"/>
      <c r="E597" s="72"/>
      <c r="F597" s="80">
        <f>F533</f>
        <v>0</v>
      </c>
      <c r="K597" s="13"/>
      <c r="L597" s="33" t="s">
        <v>181</v>
      </c>
      <c r="M597" s="15"/>
      <c r="N597" s="15"/>
      <c r="O597" s="16"/>
      <c r="P597" s="16"/>
    </row>
    <row r="598" spans="1:16" customFormat="1" ht="18.75" x14ac:dyDescent="0.25">
      <c r="A598" s="77"/>
      <c r="B598" s="78"/>
      <c r="C598" s="79"/>
      <c r="D598" s="71"/>
      <c r="E598" s="72"/>
      <c r="F598" s="80"/>
      <c r="K598" s="13"/>
      <c r="L598" s="33"/>
      <c r="M598" s="15"/>
      <c r="N598" s="15"/>
      <c r="O598" s="16"/>
      <c r="P598" s="16"/>
    </row>
    <row r="599" spans="1:16" customFormat="1" ht="18.75" x14ac:dyDescent="0.25">
      <c r="A599" s="77" t="s">
        <v>320</v>
      </c>
      <c r="B599" s="78" t="s">
        <v>387</v>
      </c>
      <c r="C599" s="79"/>
      <c r="D599" s="71"/>
      <c r="E599" s="72"/>
      <c r="F599" s="80">
        <f>F548</f>
        <v>0</v>
      </c>
      <c r="K599" s="13"/>
      <c r="L599" s="14"/>
      <c r="M599" s="15"/>
      <c r="N599" s="15"/>
      <c r="O599" s="16"/>
      <c r="P599" s="16"/>
    </row>
    <row r="600" spans="1:16" customFormat="1" ht="18.75" x14ac:dyDescent="0.25">
      <c r="A600" s="77"/>
      <c r="B600" s="78"/>
      <c r="C600" s="79"/>
      <c r="D600" s="71"/>
      <c r="E600" s="72"/>
      <c r="F600" s="80"/>
      <c r="K600" s="13"/>
      <c r="L600" s="14"/>
      <c r="M600" s="15"/>
      <c r="N600" s="15"/>
      <c r="O600" s="16"/>
      <c r="P600" s="16"/>
    </row>
    <row r="601" spans="1:16" customFormat="1" ht="18.75" x14ac:dyDescent="0.25">
      <c r="A601" s="77" t="s">
        <v>322</v>
      </c>
      <c r="B601" s="78" t="s">
        <v>389</v>
      </c>
      <c r="C601" s="79"/>
      <c r="D601" s="180"/>
      <c r="E601" s="181"/>
      <c r="F601" s="80">
        <f>F582</f>
        <v>0</v>
      </c>
      <c r="K601" s="13" t="s">
        <v>17</v>
      </c>
      <c r="L601" s="14" t="s">
        <v>182</v>
      </c>
      <c r="M601" s="15" t="s">
        <v>183</v>
      </c>
      <c r="N601" s="15">
        <v>7</v>
      </c>
      <c r="O601" s="16">
        <v>3500</v>
      </c>
      <c r="P601" s="16">
        <f>(N601*O601)</f>
        <v>24500</v>
      </c>
    </row>
    <row r="602" spans="1:16" customFormat="1" ht="18.75" x14ac:dyDescent="0.25">
      <c r="A602" s="77"/>
      <c r="B602" s="78"/>
      <c r="C602" s="79"/>
      <c r="D602" s="71"/>
      <c r="E602" s="72"/>
      <c r="F602" s="80"/>
      <c r="K602" s="13"/>
      <c r="L602" s="14"/>
      <c r="M602" s="15"/>
      <c r="N602" s="15"/>
      <c r="O602" s="16"/>
      <c r="P602" s="16"/>
    </row>
    <row r="603" spans="1:16" customFormat="1" ht="19.5" thickBot="1" x14ac:dyDescent="0.3">
      <c r="A603" s="77" t="s">
        <v>324</v>
      </c>
      <c r="B603" s="78" t="s">
        <v>414</v>
      </c>
      <c r="C603" s="79"/>
      <c r="D603" s="71"/>
      <c r="E603" s="72"/>
      <c r="F603" s="80">
        <f>F583</f>
        <v>0</v>
      </c>
      <c r="K603" s="13"/>
      <c r="L603" s="14"/>
      <c r="M603" s="15"/>
      <c r="N603" s="15"/>
      <c r="O603" s="16"/>
      <c r="P603" s="16"/>
    </row>
    <row r="604" spans="1:16" ht="19.5" thickBot="1" x14ac:dyDescent="0.3">
      <c r="A604" s="61"/>
      <c r="B604" s="81" t="s">
        <v>275</v>
      </c>
      <c r="C604" s="62"/>
      <c r="D604" s="82"/>
      <c r="E604" s="83"/>
      <c r="F604" s="84">
        <f>SUM(F595:F603)</f>
        <v>0</v>
      </c>
    </row>
    <row r="605" spans="1:16" ht="18.75" x14ac:dyDescent="0.25">
      <c r="A605" s="61"/>
      <c r="B605" s="81"/>
      <c r="C605" s="62"/>
      <c r="D605" s="85"/>
      <c r="E605" s="86"/>
      <c r="F605" s="87"/>
      <c r="K605" s="4" t="s">
        <v>20</v>
      </c>
      <c r="L605" s="8" t="s">
        <v>184</v>
      </c>
      <c r="M605" s="6" t="s">
        <v>183</v>
      </c>
      <c r="N605" s="6">
        <v>7</v>
      </c>
      <c r="O605" s="7">
        <v>600</v>
      </c>
      <c r="P605" s="7">
        <f>(N605*O605)</f>
        <v>4200</v>
      </c>
    </row>
    <row r="606" spans="1:16" ht="18.75" x14ac:dyDescent="0.25">
      <c r="A606" s="61"/>
      <c r="B606" s="81" t="s">
        <v>276</v>
      </c>
      <c r="C606" s="62"/>
      <c r="D606" s="85"/>
      <c r="E606" s="86"/>
      <c r="F606" s="87">
        <f>F604*16%</f>
        <v>0</v>
      </c>
    </row>
    <row r="607" spans="1:16" customFormat="1" ht="19.5" thickBot="1" x14ac:dyDescent="0.3">
      <c r="A607" s="77"/>
      <c r="B607" s="78"/>
      <c r="C607" s="79"/>
      <c r="D607" s="88"/>
      <c r="E607" s="89"/>
      <c r="F607" s="90"/>
      <c r="K607" s="13" t="s">
        <v>23</v>
      </c>
      <c r="L607" s="14" t="s">
        <v>185</v>
      </c>
      <c r="M607" s="15" t="s">
        <v>186</v>
      </c>
      <c r="N607" s="15">
        <v>7</v>
      </c>
      <c r="O607" s="16">
        <v>600</v>
      </c>
      <c r="P607" s="16">
        <f>(N607*O607)</f>
        <v>4200</v>
      </c>
    </row>
    <row r="608" spans="1:16" ht="30" thickBot="1" x14ac:dyDescent="0.3">
      <c r="A608" s="91"/>
      <c r="B608" s="92" t="s">
        <v>277</v>
      </c>
      <c r="C608" s="93"/>
      <c r="D608" s="172"/>
      <c r="E608" s="173"/>
      <c r="F608" s="94">
        <f>SUM(F604:F607)</f>
        <v>0</v>
      </c>
    </row>
    <row r="609" spans="1:16" ht="18" customHeight="1" x14ac:dyDescent="0.25">
      <c r="A609" s="95"/>
      <c r="B609" s="174" t="s">
        <v>278</v>
      </c>
      <c r="C609" s="175"/>
      <c r="D609" s="175"/>
      <c r="E609" s="175"/>
      <c r="F609" s="176"/>
      <c r="K609" s="4" t="s">
        <v>25</v>
      </c>
      <c r="L609" s="8" t="s">
        <v>187</v>
      </c>
      <c r="M609" s="6" t="s">
        <v>188</v>
      </c>
      <c r="N609" s="6">
        <v>21</v>
      </c>
      <c r="O609" s="7">
        <v>500</v>
      </c>
      <c r="P609" s="7">
        <f>(N609*O609)</f>
        <v>10500</v>
      </c>
    </row>
    <row r="610" spans="1:16" ht="36" customHeight="1" x14ac:dyDescent="0.25">
      <c r="A610" s="95"/>
      <c r="B610" s="174" t="s">
        <v>279</v>
      </c>
      <c r="C610" s="175"/>
      <c r="D610" s="175"/>
      <c r="E610" s="175"/>
      <c r="F610" s="176"/>
    </row>
    <row r="611" spans="1:16" ht="18" customHeight="1" x14ac:dyDescent="0.25">
      <c r="A611" s="95"/>
      <c r="B611" s="174" t="s">
        <v>280</v>
      </c>
      <c r="C611" s="175"/>
      <c r="D611" s="175"/>
      <c r="E611" s="175"/>
      <c r="F611" s="176"/>
      <c r="K611" s="4" t="s">
        <v>28</v>
      </c>
      <c r="L611" s="8" t="s">
        <v>189</v>
      </c>
      <c r="M611" s="6" t="s">
        <v>186</v>
      </c>
      <c r="N611" s="6">
        <v>7</v>
      </c>
      <c r="O611" s="7">
        <v>250</v>
      </c>
      <c r="P611" s="7">
        <f>(N611*O611)</f>
        <v>1750</v>
      </c>
    </row>
    <row r="612" spans="1:16" ht="18" x14ac:dyDescent="0.25">
      <c r="A612" s="95"/>
      <c r="B612" s="96"/>
      <c r="C612" s="97"/>
      <c r="D612" s="97"/>
      <c r="E612" s="98"/>
      <c r="F612" s="99"/>
    </row>
    <row r="613" spans="1:16" ht="18" customHeight="1" x14ac:dyDescent="0.25">
      <c r="A613" s="95"/>
      <c r="B613" s="174" t="s">
        <v>281</v>
      </c>
      <c r="C613" s="175"/>
      <c r="D613" s="175"/>
      <c r="E613" s="175"/>
      <c r="F613" s="176"/>
      <c r="L613" s="5"/>
    </row>
    <row r="614" spans="1:16" ht="18" x14ac:dyDescent="0.25">
      <c r="A614" s="95"/>
      <c r="B614" s="96"/>
      <c r="C614" s="97"/>
      <c r="D614" s="97"/>
      <c r="E614" s="98"/>
      <c r="F614" s="99"/>
      <c r="L614" s="5"/>
    </row>
    <row r="615" spans="1:16" ht="18" customHeight="1" x14ac:dyDescent="0.25">
      <c r="A615" s="95"/>
      <c r="B615" s="174" t="s">
        <v>282</v>
      </c>
      <c r="C615" s="175"/>
      <c r="D615" s="175"/>
      <c r="E615" s="175"/>
      <c r="F615" s="176"/>
      <c r="L615" s="5"/>
    </row>
    <row r="616" spans="1:16" ht="18" x14ac:dyDescent="0.25">
      <c r="A616" s="95"/>
      <c r="B616" s="96"/>
      <c r="C616" s="97"/>
      <c r="D616" s="97"/>
      <c r="E616" s="98"/>
      <c r="F616" s="99"/>
    </row>
    <row r="617" spans="1:16" ht="18" customHeight="1" x14ac:dyDescent="0.25">
      <c r="A617" s="95"/>
      <c r="B617" s="174" t="s">
        <v>283</v>
      </c>
      <c r="C617" s="175"/>
      <c r="D617" s="175"/>
      <c r="E617" s="175"/>
      <c r="F617" s="176"/>
      <c r="L617" s="5"/>
    </row>
    <row r="618" spans="1:16" ht="18" x14ac:dyDescent="0.25">
      <c r="A618" s="95"/>
      <c r="B618" s="96"/>
      <c r="C618" s="97"/>
      <c r="D618" s="97"/>
      <c r="E618" s="98"/>
      <c r="F618" s="99"/>
    </row>
    <row r="619" spans="1:16" ht="18" customHeight="1" x14ac:dyDescent="0.25">
      <c r="A619" s="95"/>
      <c r="B619" s="174" t="s">
        <v>284</v>
      </c>
      <c r="C619" s="175"/>
      <c r="D619" s="175"/>
      <c r="E619" s="175"/>
      <c r="F619" s="176"/>
    </row>
    <row r="620" spans="1:16" ht="18" x14ac:dyDescent="0.25">
      <c r="A620" s="95"/>
      <c r="B620" s="96"/>
      <c r="C620" s="97"/>
      <c r="D620" s="97"/>
      <c r="E620" s="98"/>
      <c r="F620" s="99"/>
    </row>
    <row r="621" spans="1:16" ht="18" customHeight="1" x14ac:dyDescent="0.25">
      <c r="A621" s="95"/>
      <c r="B621" s="174" t="s">
        <v>281</v>
      </c>
      <c r="C621" s="175"/>
      <c r="D621" s="175"/>
      <c r="E621" s="175"/>
      <c r="F621" s="176"/>
      <c r="K621" s="28"/>
      <c r="L621" s="29" t="s">
        <v>45</v>
      </c>
      <c r="M621" s="28"/>
      <c r="N621" s="28"/>
      <c r="O621" s="30" t="s">
        <v>46</v>
      </c>
      <c r="P621" s="30">
        <f>SUM(P589:P613)</f>
        <v>159150</v>
      </c>
    </row>
    <row r="622" spans="1:16" ht="18" x14ac:dyDescent="0.25">
      <c r="A622" s="95"/>
      <c r="B622" s="96"/>
      <c r="C622" s="97"/>
      <c r="D622" s="97"/>
      <c r="E622" s="98"/>
      <c r="F622" s="99"/>
      <c r="K622" s="22"/>
      <c r="L622" s="31"/>
      <c r="M622" s="22"/>
      <c r="N622" s="22"/>
      <c r="O622" s="32"/>
      <c r="P622" s="32"/>
    </row>
    <row r="623" spans="1:16" ht="18" customHeight="1" x14ac:dyDescent="0.25">
      <c r="A623" s="95"/>
      <c r="B623" s="174" t="s">
        <v>282</v>
      </c>
      <c r="C623" s="175"/>
      <c r="D623" s="175"/>
      <c r="E623" s="175"/>
      <c r="F623" s="176"/>
    </row>
    <row r="624" spans="1:16" ht="18" x14ac:dyDescent="0.25">
      <c r="A624" s="95"/>
      <c r="B624" s="96"/>
      <c r="C624" s="97"/>
      <c r="D624" s="97"/>
      <c r="E624" s="98"/>
      <c r="F624" s="99"/>
    </row>
    <row r="625" spans="1:16" ht="18" customHeight="1" x14ac:dyDescent="0.25">
      <c r="A625" s="95"/>
      <c r="B625" s="177" t="s">
        <v>283</v>
      </c>
      <c r="C625" s="178"/>
      <c r="D625" s="178"/>
      <c r="E625" s="178"/>
      <c r="F625" s="179"/>
    </row>
    <row r="627" spans="1:16" x14ac:dyDescent="0.25">
      <c r="L627" s="8" t="s">
        <v>285</v>
      </c>
    </row>
    <row r="629" spans="1:16" x14ac:dyDescent="0.25">
      <c r="L629" s="5" t="s">
        <v>68</v>
      </c>
    </row>
    <row r="631" spans="1:16" x14ac:dyDescent="0.25">
      <c r="L631" s="8" t="s">
        <v>286</v>
      </c>
      <c r="P631" s="7" t="e">
        <f>#REF!</f>
        <v>#REF!</v>
      </c>
    </row>
    <row r="633" spans="1:16" x14ac:dyDescent="0.25">
      <c r="L633" s="8" t="s">
        <v>287</v>
      </c>
      <c r="P633" s="7">
        <f>P621</f>
        <v>159150</v>
      </c>
    </row>
    <row r="635" spans="1:16" x14ac:dyDescent="0.25">
      <c r="L635" s="5" t="s">
        <v>71</v>
      </c>
    </row>
    <row r="636" spans="1:16" x14ac:dyDescent="0.25">
      <c r="L636" s="5"/>
    </row>
    <row r="637" spans="1:16" x14ac:dyDescent="0.25">
      <c r="L637" s="5"/>
    </row>
    <row r="638" spans="1:16" x14ac:dyDescent="0.25">
      <c r="L638" s="5"/>
    </row>
    <row r="639" spans="1:16" x14ac:dyDescent="0.25">
      <c r="L639" s="5" t="s">
        <v>199</v>
      </c>
    </row>
    <row r="640" spans="1:16" x14ac:dyDescent="0.25">
      <c r="L640" s="5"/>
    </row>
    <row r="641" spans="11:16" x14ac:dyDescent="0.25">
      <c r="L641" s="5" t="s">
        <v>245</v>
      </c>
    </row>
    <row r="642" spans="11:16" x14ac:dyDescent="0.25">
      <c r="L642" s="5"/>
    </row>
    <row r="643" spans="11:16" x14ac:dyDescent="0.25">
      <c r="L643" s="5"/>
    </row>
    <row r="644" spans="11:16" x14ac:dyDescent="0.25">
      <c r="L644" s="5"/>
    </row>
    <row r="645" spans="11:16" x14ac:dyDescent="0.25">
      <c r="L645" s="5"/>
    </row>
    <row r="646" spans="11:16" x14ac:dyDescent="0.25">
      <c r="L646" s="5"/>
    </row>
    <row r="647" spans="11:16" x14ac:dyDescent="0.25">
      <c r="L647" s="5"/>
    </row>
    <row r="649" spans="11:16" x14ac:dyDescent="0.25">
      <c r="K649" s="28"/>
      <c r="L649" s="29" t="s">
        <v>72</v>
      </c>
      <c r="M649" s="28"/>
      <c r="N649" s="28"/>
      <c r="O649" s="30"/>
      <c r="P649" s="30"/>
    </row>
    <row r="650" spans="11:16" x14ac:dyDescent="0.25">
      <c r="K650" s="22"/>
      <c r="L650" s="31" t="s">
        <v>71</v>
      </c>
      <c r="M650" s="22"/>
      <c r="N650" s="22"/>
      <c r="O650" s="32" t="s">
        <v>73</v>
      </c>
      <c r="P650" s="32" t="e">
        <f>SUM(P631:P649)</f>
        <v>#REF!</v>
      </c>
    </row>
    <row r="683" spans="12:12" x14ac:dyDescent="0.25">
      <c r="L683" s="8" t="s">
        <v>288</v>
      </c>
    </row>
    <row r="686" spans="12:12" x14ac:dyDescent="0.25">
      <c r="L686" s="5" t="s">
        <v>71</v>
      </c>
    </row>
    <row r="687" spans="12:12" x14ac:dyDescent="0.25">
      <c r="L687" s="5"/>
    </row>
    <row r="688" spans="12:12" x14ac:dyDescent="0.25">
      <c r="L688" s="5" t="s">
        <v>289</v>
      </c>
    </row>
    <row r="689" spans="11:16" x14ac:dyDescent="0.25">
      <c r="L689" s="5"/>
    </row>
    <row r="690" spans="11:16" x14ac:dyDescent="0.25">
      <c r="L690" s="5" t="s">
        <v>192</v>
      </c>
    </row>
    <row r="691" spans="11:16" x14ac:dyDescent="0.25">
      <c r="L691" s="5"/>
    </row>
    <row r="692" spans="11:16" ht="18" x14ac:dyDescent="0.25">
      <c r="L692" s="5" t="s">
        <v>193</v>
      </c>
    </row>
    <row r="694" spans="11:16" x14ac:dyDescent="0.25">
      <c r="K694" s="4" t="s">
        <v>12</v>
      </c>
      <c r="L694" s="8" t="s">
        <v>194</v>
      </c>
      <c r="M694" s="6" t="s">
        <v>14</v>
      </c>
      <c r="N694" s="6">
        <v>139</v>
      </c>
      <c r="O694" s="7">
        <v>500</v>
      </c>
      <c r="P694" s="7">
        <f>(N694*O694)</f>
        <v>69500</v>
      </c>
    </row>
    <row r="696" spans="11:16" x14ac:dyDescent="0.25">
      <c r="L696" s="5" t="s">
        <v>154</v>
      </c>
    </row>
    <row r="698" spans="11:16" ht="33" x14ac:dyDescent="0.25">
      <c r="L698" s="5" t="s">
        <v>195</v>
      </c>
    </row>
    <row r="700" spans="11:16" x14ac:dyDescent="0.25">
      <c r="K700" s="4" t="s">
        <v>15</v>
      </c>
      <c r="L700" s="8" t="s">
        <v>196</v>
      </c>
      <c r="M700" s="6" t="s">
        <v>14</v>
      </c>
      <c r="N700" s="6">
        <f>N694</f>
        <v>139</v>
      </c>
      <c r="O700" s="7">
        <v>250</v>
      </c>
      <c r="P700" s="7">
        <f>(N700*O700)</f>
        <v>34750</v>
      </c>
    </row>
    <row r="702" spans="11:16" x14ac:dyDescent="0.25">
      <c r="K702" s="28"/>
      <c r="L702" s="29" t="s">
        <v>72</v>
      </c>
      <c r="M702" s="28"/>
      <c r="N702" s="28"/>
      <c r="O702" s="30"/>
      <c r="P702" s="30"/>
    </row>
    <row r="703" spans="11:16" x14ac:dyDescent="0.25">
      <c r="K703" s="22"/>
      <c r="L703" s="31" t="s">
        <v>71</v>
      </c>
      <c r="M703" s="22"/>
      <c r="N703" s="22"/>
      <c r="O703" s="32" t="s">
        <v>73</v>
      </c>
      <c r="P703" s="32">
        <f>SUM(P694:P702)</f>
        <v>104250</v>
      </c>
    </row>
    <row r="738" spans="11:16" x14ac:dyDescent="0.25">
      <c r="L738" s="8" t="s">
        <v>290</v>
      </c>
    </row>
    <row r="742" spans="11:16" x14ac:dyDescent="0.25">
      <c r="L742" s="5" t="s">
        <v>71</v>
      </c>
    </row>
    <row r="743" spans="11:16" x14ac:dyDescent="0.25">
      <c r="L743" s="5"/>
    </row>
    <row r="744" spans="11:16" x14ac:dyDescent="0.25">
      <c r="L744" s="5" t="s">
        <v>291</v>
      </c>
    </row>
    <row r="745" spans="11:16" x14ac:dyDescent="0.25">
      <c r="L745" s="5"/>
    </row>
    <row r="746" spans="11:16" x14ac:dyDescent="0.25">
      <c r="L746" s="5" t="s">
        <v>200</v>
      </c>
    </row>
    <row r="747" spans="11:16" x14ac:dyDescent="0.25">
      <c r="L747" s="5"/>
    </row>
    <row r="748" spans="11:16" ht="18" x14ac:dyDescent="0.25">
      <c r="L748" s="5" t="s">
        <v>201</v>
      </c>
    </row>
    <row r="750" spans="11:16" x14ac:dyDescent="0.25">
      <c r="K750" s="4" t="s">
        <v>12</v>
      </c>
      <c r="L750" s="8" t="s">
        <v>194</v>
      </c>
      <c r="M750" s="6" t="s">
        <v>14</v>
      </c>
      <c r="N750" s="6">
        <v>277</v>
      </c>
      <c r="O750" s="7">
        <v>500</v>
      </c>
      <c r="P750" s="7">
        <f>(N750*O750)</f>
        <v>138500</v>
      </c>
    </row>
    <row r="752" spans="11:16" x14ac:dyDescent="0.25">
      <c r="L752" s="5" t="s">
        <v>154</v>
      </c>
    </row>
    <row r="753" spans="11:16" x14ac:dyDescent="0.25">
      <c r="L753" s="5"/>
    </row>
    <row r="754" spans="11:16" ht="33" x14ac:dyDescent="0.25">
      <c r="L754" s="5" t="s">
        <v>202</v>
      </c>
    </row>
    <row r="755" spans="11:16" x14ac:dyDescent="0.25">
      <c r="L755" s="5" t="s">
        <v>203</v>
      </c>
    </row>
    <row r="757" spans="11:16" x14ac:dyDescent="0.25">
      <c r="K757" s="4" t="s">
        <v>15</v>
      </c>
      <c r="L757" s="8" t="s">
        <v>196</v>
      </c>
      <c r="M757" s="6" t="s">
        <v>14</v>
      </c>
      <c r="N757" s="6">
        <f>N750</f>
        <v>277</v>
      </c>
      <c r="O757" s="7">
        <v>250</v>
      </c>
      <c r="P757" s="7">
        <f>(N757*O757)</f>
        <v>69250</v>
      </c>
    </row>
    <row r="761" spans="11:16" x14ac:dyDescent="0.25">
      <c r="K761" s="28"/>
      <c r="L761" s="29" t="s">
        <v>72</v>
      </c>
      <c r="M761" s="28"/>
      <c r="N761" s="28"/>
      <c r="O761" s="30"/>
      <c r="P761" s="30"/>
    </row>
    <row r="762" spans="11:16" x14ac:dyDescent="0.25">
      <c r="K762" s="22"/>
      <c r="L762" s="31" t="s">
        <v>71</v>
      </c>
      <c r="M762" s="22"/>
      <c r="N762" s="22"/>
      <c r="O762" s="32" t="s">
        <v>73</v>
      </c>
      <c r="P762" s="32">
        <f>SUM(P750:P761)</f>
        <v>207750</v>
      </c>
    </row>
    <row r="794" spans="12:12" x14ac:dyDescent="0.25">
      <c r="L794" s="8" t="s">
        <v>292</v>
      </c>
    </row>
    <row r="798" spans="12:12" x14ac:dyDescent="0.25">
      <c r="L798" s="5" t="s">
        <v>71</v>
      </c>
    </row>
    <row r="799" spans="12:12" x14ac:dyDescent="0.25">
      <c r="L799" s="5"/>
    </row>
    <row r="800" spans="12:12" x14ac:dyDescent="0.25">
      <c r="L800" s="5" t="s">
        <v>293</v>
      </c>
    </row>
    <row r="801" spans="11:16" x14ac:dyDescent="0.25">
      <c r="L801" s="5"/>
    </row>
    <row r="802" spans="11:16" x14ac:dyDescent="0.25">
      <c r="L802" s="5" t="s">
        <v>209</v>
      </c>
    </row>
    <row r="803" spans="11:16" x14ac:dyDescent="0.25">
      <c r="L803" s="5"/>
    </row>
    <row r="804" spans="11:16" ht="33" x14ac:dyDescent="0.25">
      <c r="L804" s="5" t="s">
        <v>294</v>
      </c>
    </row>
    <row r="806" spans="11:16" ht="18" x14ac:dyDescent="0.25">
      <c r="L806" s="5" t="s">
        <v>212</v>
      </c>
    </row>
    <row r="808" spans="11:16" ht="33" x14ac:dyDescent="0.25">
      <c r="K808" s="4" t="s">
        <v>12</v>
      </c>
      <c r="L808" s="8" t="s">
        <v>295</v>
      </c>
      <c r="M808" s="6" t="s">
        <v>14</v>
      </c>
      <c r="N808" s="6">
        <f>N115</f>
        <v>96</v>
      </c>
      <c r="O808" s="7">
        <v>350</v>
      </c>
      <c r="P808" s="7">
        <f>(N808*O808)</f>
        <v>33600</v>
      </c>
    </row>
    <row r="810" spans="11:16" x14ac:dyDescent="0.25">
      <c r="L810" s="5" t="s">
        <v>215</v>
      </c>
    </row>
    <row r="812" spans="11:16" ht="33" x14ac:dyDescent="0.25">
      <c r="K812" s="4" t="s">
        <v>15</v>
      </c>
      <c r="L812" s="8" t="s">
        <v>296</v>
      </c>
      <c r="M812" s="6" t="s">
        <v>14</v>
      </c>
      <c r="N812" s="6">
        <f>N808</f>
        <v>96</v>
      </c>
      <c r="O812" s="7">
        <v>2000</v>
      </c>
      <c r="P812" s="7">
        <f>(N812*O812)</f>
        <v>192000</v>
      </c>
    </row>
    <row r="814" spans="11:16" x14ac:dyDescent="0.25">
      <c r="K814" s="4" t="s">
        <v>217</v>
      </c>
      <c r="L814" s="8" t="s">
        <v>297</v>
      </c>
      <c r="M814" s="6" t="s">
        <v>219</v>
      </c>
      <c r="N814" s="6">
        <v>148</v>
      </c>
      <c r="O814" s="7">
        <v>300</v>
      </c>
      <c r="P814" s="7">
        <f>(N814*O814)</f>
        <v>44400</v>
      </c>
    </row>
    <row r="831" spans="11:16" x14ac:dyDescent="0.25">
      <c r="K831" s="28"/>
      <c r="L831" s="29" t="s">
        <v>72</v>
      </c>
      <c r="M831" s="28"/>
      <c r="N831" s="28"/>
      <c r="O831" s="30"/>
      <c r="P831" s="30"/>
    </row>
    <row r="832" spans="11:16" x14ac:dyDescent="0.25">
      <c r="K832" s="22"/>
      <c r="L832" s="31" t="s">
        <v>71</v>
      </c>
      <c r="M832" s="22"/>
      <c r="N832" s="22"/>
      <c r="O832" s="32" t="s">
        <v>73</v>
      </c>
      <c r="P832" s="32">
        <f>SUM(P808:P827)</f>
        <v>270000</v>
      </c>
    </row>
    <row r="847" spans="12:12" x14ac:dyDescent="0.25">
      <c r="L847" s="8" t="s">
        <v>298</v>
      </c>
    </row>
    <row r="850" spans="11:16" x14ac:dyDescent="0.25">
      <c r="L850" s="5" t="s">
        <v>71</v>
      </c>
    </row>
    <row r="851" spans="11:16" x14ac:dyDescent="0.25">
      <c r="L851" s="5"/>
    </row>
    <row r="852" spans="11:16" x14ac:dyDescent="0.25">
      <c r="L852" s="5" t="s">
        <v>299</v>
      </c>
    </row>
    <row r="853" spans="11:16" x14ac:dyDescent="0.25">
      <c r="L853" s="5"/>
    </row>
    <row r="854" spans="11:16" x14ac:dyDescent="0.25">
      <c r="L854" s="5" t="s">
        <v>300</v>
      </c>
    </row>
    <row r="855" spans="11:16" x14ac:dyDescent="0.25">
      <c r="L855" s="5"/>
    </row>
    <row r="856" spans="11:16" x14ac:dyDescent="0.25">
      <c r="L856" s="5" t="s">
        <v>301</v>
      </c>
    </row>
    <row r="857" spans="11:16" x14ac:dyDescent="0.25">
      <c r="L857" s="5"/>
    </row>
    <row r="858" spans="11:16" x14ac:dyDescent="0.25">
      <c r="L858" s="5" t="s">
        <v>302</v>
      </c>
    </row>
    <row r="860" spans="11:16" x14ac:dyDescent="0.25">
      <c r="K860" s="4" t="s">
        <v>12</v>
      </c>
      <c r="L860" s="8" t="s">
        <v>303</v>
      </c>
      <c r="M860" s="6" t="s">
        <v>14</v>
      </c>
      <c r="N860" s="6">
        <v>162</v>
      </c>
      <c r="O860" s="7">
        <v>1200</v>
      </c>
      <c r="P860" s="7">
        <f>(N860*O860)</f>
        <v>194400</v>
      </c>
    </row>
    <row r="862" spans="11:16" x14ac:dyDescent="0.25">
      <c r="K862" s="4" t="s">
        <v>15</v>
      </c>
      <c r="L862" s="8" t="s">
        <v>304</v>
      </c>
      <c r="M862" s="6" t="s">
        <v>62</v>
      </c>
      <c r="N862" s="6">
        <v>18</v>
      </c>
      <c r="O862" s="7">
        <v>800</v>
      </c>
      <c r="P862" s="7">
        <f>(N862*O862)</f>
        <v>14400</v>
      </c>
    </row>
    <row r="864" spans="11:16" x14ac:dyDescent="0.25">
      <c r="K864" s="4" t="s">
        <v>17</v>
      </c>
      <c r="L864" s="8" t="s">
        <v>305</v>
      </c>
      <c r="M864" s="6" t="s">
        <v>62</v>
      </c>
      <c r="N864" s="6">
        <v>12</v>
      </c>
      <c r="O864" s="7">
        <v>800</v>
      </c>
      <c r="P864" s="7">
        <f>(N864*O864)</f>
        <v>9600</v>
      </c>
    </row>
    <row r="870" spans="11:16" x14ac:dyDescent="0.25">
      <c r="K870" s="28"/>
      <c r="L870" s="29" t="s">
        <v>72</v>
      </c>
      <c r="M870" s="28"/>
      <c r="N870" s="28"/>
      <c r="O870" s="30"/>
      <c r="P870" s="30"/>
    </row>
    <row r="871" spans="11:16" x14ac:dyDescent="0.25">
      <c r="K871" s="22"/>
      <c r="L871" s="31" t="s">
        <v>71</v>
      </c>
      <c r="M871" s="22"/>
      <c r="N871" s="22"/>
      <c r="O871" s="32" t="s">
        <v>73</v>
      </c>
      <c r="P871" s="32">
        <f>SUM(P860:P867)</f>
        <v>218400</v>
      </c>
    </row>
    <row r="903" spans="12:12" x14ac:dyDescent="0.25">
      <c r="L903" s="8" t="s">
        <v>306</v>
      </c>
    </row>
    <row r="907" spans="12:12" x14ac:dyDescent="0.25">
      <c r="L907" s="5" t="s">
        <v>71</v>
      </c>
    </row>
    <row r="908" spans="12:12" x14ac:dyDescent="0.25">
      <c r="L908" s="5"/>
    </row>
    <row r="909" spans="12:12" x14ac:dyDescent="0.25">
      <c r="L909" s="5" t="s">
        <v>307</v>
      </c>
    </row>
    <row r="910" spans="12:12" x14ac:dyDescent="0.25">
      <c r="L910" s="5"/>
    </row>
    <row r="911" spans="12:12" x14ac:dyDescent="0.25">
      <c r="L911" s="5" t="s">
        <v>308</v>
      </c>
    </row>
    <row r="912" spans="12:12" x14ac:dyDescent="0.25">
      <c r="L912" s="5"/>
    </row>
    <row r="913" spans="11:16" x14ac:dyDescent="0.25">
      <c r="L913" s="5" t="s">
        <v>309</v>
      </c>
    </row>
    <row r="915" spans="11:16" x14ac:dyDescent="0.25">
      <c r="K915" s="4" t="s">
        <v>12</v>
      </c>
      <c r="L915" s="8" t="s">
        <v>310</v>
      </c>
      <c r="M915" s="6" t="s">
        <v>62</v>
      </c>
      <c r="N915" s="6" t="e">
        <f>#REF!</f>
        <v>#REF!</v>
      </c>
      <c r="O915" s="7">
        <v>1500</v>
      </c>
      <c r="P915" s="7" t="e">
        <f>(N915*O915)</f>
        <v>#REF!</v>
      </c>
    </row>
    <row r="917" spans="11:16" ht="49.5" x14ac:dyDescent="0.25">
      <c r="K917" s="4" t="s">
        <v>15</v>
      </c>
      <c r="L917" s="8" t="s">
        <v>311</v>
      </c>
      <c r="M917" s="6" t="s">
        <v>62</v>
      </c>
      <c r="N917" s="6">
        <v>18</v>
      </c>
      <c r="O917" s="7">
        <v>1000</v>
      </c>
      <c r="P917" s="7">
        <f>(N917*O917)</f>
        <v>18000</v>
      </c>
    </row>
    <row r="919" spans="11:16" x14ac:dyDescent="0.25">
      <c r="K919" s="4" t="s">
        <v>17</v>
      </c>
      <c r="L919" s="8" t="s">
        <v>312</v>
      </c>
      <c r="M919" s="6" t="s">
        <v>127</v>
      </c>
      <c r="N919" s="6">
        <v>6</v>
      </c>
      <c r="O919" s="7">
        <v>850</v>
      </c>
      <c r="P919" s="7">
        <f>(N919*O919)</f>
        <v>5100</v>
      </c>
    </row>
    <row r="921" spans="11:16" x14ac:dyDescent="0.25">
      <c r="K921" s="4" t="s">
        <v>20</v>
      </c>
      <c r="L921" s="8" t="s">
        <v>313</v>
      </c>
      <c r="M921" s="6" t="s">
        <v>127</v>
      </c>
      <c r="N921" s="6">
        <v>6</v>
      </c>
      <c r="O921" s="7">
        <v>850</v>
      </c>
      <c r="P921" s="7">
        <f>(N921*O921)</f>
        <v>5100</v>
      </c>
    </row>
    <row r="923" spans="11:16" ht="33" x14ac:dyDescent="0.25">
      <c r="K923" s="4" t="s">
        <v>23</v>
      </c>
      <c r="L923" s="8" t="s">
        <v>314</v>
      </c>
      <c r="M923" s="6" t="s">
        <v>127</v>
      </c>
      <c r="N923" s="6">
        <v>6</v>
      </c>
      <c r="O923" s="7">
        <v>850</v>
      </c>
      <c r="P923" s="7">
        <f>(N923*O923)</f>
        <v>5100</v>
      </c>
    </row>
    <row r="925" spans="11:16" x14ac:dyDescent="0.25">
      <c r="K925" s="4" t="s">
        <v>25</v>
      </c>
      <c r="L925" s="8" t="s">
        <v>315</v>
      </c>
      <c r="M925" s="6" t="s">
        <v>127</v>
      </c>
      <c r="N925" s="6">
        <v>6</v>
      </c>
      <c r="O925" s="7">
        <v>850</v>
      </c>
      <c r="P925" s="7">
        <f>(N925*O925)</f>
        <v>5100</v>
      </c>
    </row>
    <row r="927" spans="11:16" x14ac:dyDescent="0.25">
      <c r="K927" s="28"/>
      <c r="L927" s="29" t="s">
        <v>72</v>
      </c>
      <c r="M927" s="28"/>
      <c r="N927" s="28"/>
      <c r="O927" s="30"/>
      <c r="P927" s="30"/>
    </row>
    <row r="928" spans="11:16" x14ac:dyDescent="0.25">
      <c r="K928" s="22"/>
      <c r="L928" s="31" t="s">
        <v>71</v>
      </c>
      <c r="M928" s="22"/>
      <c r="N928" s="22"/>
      <c r="O928" s="32" t="s">
        <v>73</v>
      </c>
      <c r="P928" s="32" t="e">
        <f>SUM(P915:P927)</f>
        <v>#REF!</v>
      </c>
    </row>
    <row r="956" spans="11:16" x14ac:dyDescent="0.25">
      <c r="L956" s="8" t="s">
        <v>316</v>
      </c>
    </row>
    <row r="957" spans="11:16" ht="49.5" x14ac:dyDescent="0.25">
      <c r="O957" s="7" t="s">
        <v>222</v>
      </c>
      <c r="P957" s="7" t="s">
        <v>223</v>
      </c>
    </row>
    <row r="959" spans="11:16" x14ac:dyDescent="0.25">
      <c r="K959" s="42"/>
      <c r="L959" s="43" t="s">
        <v>166</v>
      </c>
      <c r="M959" s="44"/>
      <c r="N959" s="44"/>
      <c r="O959" s="45"/>
      <c r="P959" s="46"/>
    </row>
    <row r="960" spans="11:16" x14ac:dyDescent="0.25">
      <c r="K960" s="42"/>
      <c r="L960" s="43"/>
      <c r="M960" s="44"/>
      <c r="N960" s="44"/>
      <c r="O960" s="45"/>
      <c r="P960" s="46"/>
    </row>
    <row r="961" spans="11:16" x14ac:dyDescent="0.25">
      <c r="K961" s="42"/>
      <c r="L961" s="43" t="s">
        <v>224</v>
      </c>
      <c r="M961" s="44"/>
      <c r="N961" s="44"/>
      <c r="O961" s="45"/>
      <c r="P961" s="46"/>
    </row>
    <row r="962" spans="11:16" x14ac:dyDescent="0.25">
      <c r="K962" s="42"/>
      <c r="L962" s="47"/>
      <c r="M962" s="44"/>
      <c r="N962" s="44"/>
      <c r="O962" s="45"/>
      <c r="P962" s="46"/>
    </row>
    <row r="963" spans="11:16" ht="29.25" x14ac:dyDescent="0.25">
      <c r="K963" s="42"/>
      <c r="L963" s="43" t="s">
        <v>226</v>
      </c>
      <c r="M963" s="44"/>
      <c r="N963" s="100" t="s">
        <v>227</v>
      </c>
      <c r="O963" s="45"/>
      <c r="P963" s="46"/>
    </row>
    <row r="964" spans="11:16" x14ac:dyDescent="0.25">
      <c r="K964" s="61"/>
      <c r="L964" s="76"/>
      <c r="M964" s="62"/>
      <c r="N964" s="62"/>
      <c r="O964" s="101"/>
      <c r="P964" s="46"/>
    </row>
    <row r="965" spans="11:16" x14ac:dyDescent="0.25">
      <c r="K965" s="4" t="s">
        <v>317</v>
      </c>
      <c r="L965" s="8" t="s">
        <v>229</v>
      </c>
      <c r="M965" s="6" t="s">
        <v>230</v>
      </c>
      <c r="N965" s="6" t="s">
        <v>74</v>
      </c>
      <c r="P965" s="7">
        <f>P99</f>
        <v>344650</v>
      </c>
    </row>
    <row r="966" spans="11:16" x14ac:dyDescent="0.25">
      <c r="K966" s="4" t="s">
        <v>318</v>
      </c>
      <c r="L966" s="8" t="s">
        <v>232</v>
      </c>
      <c r="M966" s="6" t="s">
        <v>230</v>
      </c>
      <c r="N966" s="6" t="s">
        <v>319</v>
      </c>
      <c r="P966" s="7">
        <f>P134</f>
        <v>309200</v>
      </c>
    </row>
    <row r="967" spans="11:16" x14ac:dyDescent="0.25">
      <c r="K967" s="4" t="s">
        <v>271</v>
      </c>
      <c r="L967" s="8" t="s">
        <v>235</v>
      </c>
      <c r="M967" s="6" t="s">
        <v>230</v>
      </c>
      <c r="N967" s="6" t="s">
        <v>100</v>
      </c>
      <c r="P967" s="7">
        <f>P199</f>
        <v>56010</v>
      </c>
    </row>
    <row r="968" spans="11:16" x14ac:dyDescent="0.25">
      <c r="K968" s="4" t="s">
        <v>273</v>
      </c>
      <c r="L968" s="8" t="s">
        <v>237</v>
      </c>
    </row>
    <row r="969" spans="11:16" x14ac:dyDescent="0.25">
      <c r="L969" s="8" t="s">
        <v>240</v>
      </c>
      <c r="M969" s="6" t="s">
        <v>230</v>
      </c>
      <c r="N969" s="6" t="s">
        <v>110</v>
      </c>
      <c r="P969" s="7">
        <f>P227</f>
        <v>132120</v>
      </c>
    </row>
    <row r="970" spans="11:16" x14ac:dyDescent="0.25">
      <c r="K970" s="4" t="s">
        <v>320</v>
      </c>
      <c r="L970" s="8" t="s">
        <v>321</v>
      </c>
      <c r="M970" s="6" t="s">
        <v>230</v>
      </c>
      <c r="N970" s="6" t="s">
        <v>117</v>
      </c>
      <c r="P970" s="7" t="e">
        <f>#REF!</f>
        <v>#REF!</v>
      </c>
    </row>
    <row r="971" spans="11:16" x14ac:dyDescent="0.25">
      <c r="K971" s="4" t="s">
        <v>322</v>
      </c>
      <c r="L971" s="8" t="s">
        <v>323</v>
      </c>
      <c r="M971" s="6" t="s">
        <v>230</v>
      </c>
      <c r="N971" s="6" t="s">
        <v>131</v>
      </c>
      <c r="P971" s="7">
        <f>P317</f>
        <v>748500</v>
      </c>
    </row>
    <row r="972" spans="11:16" x14ac:dyDescent="0.25">
      <c r="K972" s="4" t="s">
        <v>324</v>
      </c>
      <c r="L972" s="8" t="s">
        <v>243</v>
      </c>
      <c r="M972" s="6" t="s">
        <v>230</v>
      </c>
      <c r="N972" s="6" t="s">
        <v>325</v>
      </c>
      <c r="P972" s="7" t="e">
        <f>#REF!</f>
        <v>#REF!</v>
      </c>
    </row>
    <row r="973" spans="11:16" x14ac:dyDescent="0.25">
      <c r="K973" s="4" t="s">
        <v>326</v>
      </c>
      <c r="L973" s="8" t="s">
        <v>327</v>
      </c>
      <c r="M973" s="6" t="s">
        <v>230</v>
      </c>
      <c r="N973" s="6" t="s">
        <v>220</v>
      </c>
      <c r="P973" s="7" t="e">
        <f>#REF!</f>
        <v>#REF!</v>
      </c>
    </row>
    <row r="974" spans="11:16" x14ac:dyDescent="0.25">
      <c r="K974" s="4" t="s">
        <v>328</v>
      </c>
      <c r="L974" s="8" t="s">
        <v>329</v>
      </c>
    </row>
    <row r="975" spans="11:16" x14ac:dyDescent="0.25">
      <c r="L975" s="8" t="s">
        <v>240</v>
      </c>
      <c r="M975" s="6" t="s">
        <v>230</v>
      </c>
      <c r="N975" s="6" t="s">
        <v>252</v>
      </c>
      <c r="P975" s="7" t="e">
        <f>#REF!</f>
        <v>#REF!</v>
      </c>
    </row>
    <row r="976" spans="11:16" x14ac:dyDescent="0.25">
      <c r="K976" s="4" t="s">
        <v>330</v>
      </c>
      <c r="L976" s="8" t="s">
        <v>331</v>
      </c>
      <c r="M976" s="6" t="s">
        <v>230</v>
      </c>
      <c r="N976" s="6" t="s">
        <v>288</v>
      </c>
      <c r="P976" s="7" t="e">
        <f>P650</f>
        <v>#REF!</v>
      </c>
    </row>
    <row r="977" spans="11:16" x14ac:dyDescent="0.25">
      <c r="K977" s="4">
        <v>11</v>
      </c>
      <c r="L977" s="8" t="s">
        <v>246</v>
      </c>
      <c r="M977" s="6" t="s">
        <v>230</v>
      </c>
      <c r="N977" s="6" t="s">
        <v>290</v>
      </c>
      <c r="P977" s="7">
        <f>P703</f>
        <v>104250</v>
      </c>
    </row>
    <row r="978" spans="11:16" x14ac:dyDescent="0.25">
      <c r="K978" s="4">
        <v>12</v>
      </c>
      <c r="L978" s="8" t="s">
        <v>332</v>
      </c>
      <c r="M978" s="6" t="s">
        <v>230</v>
      </c>
      <c r="N978" s="6" t="s">
        <v>292</v>
      </c>
      <c r="P978" s="7">
        <f>P762</f>
        <v>207750</v>
      </c>
    </row>
    <row r="979" spans="11:16" x14ac:dyDescent="0.25">
      <c r="K979" s="4">
        <v>13</v>
      </c>
      <c r="L979" s="8" t="s">
        <v>249</v>
      </c>
      <c r="M979" s="6" t="s">
        <v>230</v>
      </c>
      <c r="N979" s="6" t="s">
        <v>333</v>
      </c>
      <c r="P979" s="7">
        <f>P832</f>
        <v>270000</v>
      </c>
    </row>
    <row r="980" spans="11:16" x14ac:dyDescent="0.25">
      <c r="K980" s="4">
        <v>14</v>
      </c>
      <c r="L980" s="8" t="s">
        <v>334</v>
      </c>
      <c r="M980" s="6" t="s">
        <v>230</v>
      </c>
      <c r="N980" s="6" t="s">
        <v>306</v>
      </c>
      <c r="P980" s="7">
        <f>P871</f>
        <v>218400</v>
      </c>
    </row>
    <row r="981" spans="11:16" x14ac:dyDescent="0.25">
      <c r="K981" s="4">
        <v>15</v>
      </c>
      <c r="L981" s="8" t="s">
        <v>335</v>
      </c>
      <c r="M981" s="6" t="s">
        <v>230</v>
      </c>
      <c r="N981" s="6" t="s">
        <v>316</v>
      </c>
      <c r="P981" s="7" t="e">
        <f>P928</f>
        <v>#REF!</v>
      </c>
    </row>
    <row r="982" spans="11:16" ht="29.25" x14ac:dyDescent="0.25">
      <c r="K982" s="61"/>
      <c r="L982" s="76" t="s">
        <v>336</v>
      </c>
      <c r="M982" s="62"/>
      <c r="N982" s="62"/>
      <c r="O982" s="102" t="s">
        <v>73</v>
      </c>
      <c r="P982" s="103" t="e">
        <f>SUM(P964:P981)</f>
        <v>#REF!</v>
      </c>
    </row>
    <row r="983" spans="11:16" ht="17.25" thickBot="1" x14ac:dyDescent="0.3">
      <c r="K983" s="61"/>
      <c r="L983" s="76"/>
      <c r="M983" s="62"/>
      <c r="N983" s="62"/>
      <c r="O983" s="101"/>
      <c r="P983" s="104"/>
    </row>
    <row r="984" spans="11:16" ht="17.25" thickTop="1" x14ac:dyDescent="0.25">
      <c r="K984" s="61"/>
      <c r="L984" s="76"/>
      <c r="M984" s="62"/>
      <c r="N984" s="62"/>
      <c r="O984" s="101"/>
      <c r="P984" s="105"/>
    </row>
    <row r="1011" spans="11:16" x14ac:dyDescent="0.25">
      <c r="L1011" s="8" t="s">
        <v>251</v>
      </c>
    </row>
    <row r="1012" spans="11:16" x14ac:dyDescent="0.25">
      <c r="K1012" s="54"/>
      <c r="L1012" s="55"/>
      <c r="M1012" s="54"/>
      <c r="N1012" s="54"/>
      <c r="O1012" s="56"/>
      <c r="P1012" s="56"/>
    </row>
    <row r="1013" spans="11:16" x14ac:dyDescent="0.25">
      <c r="L1013" s="4" t="s">
        <v>253</v>
      </c>
    </row>
    <row r="1014" spans="11:16" x14ac:dyDescent="0.25">
      <c r="L1014" s="5"/>
    </row>
    <row r="1015" spans="11:16" x14ac:dyDescent="0.25">
      <c r="L1015" s="5" t="s">
        <v>254</v>
      </c>
    </row>
    <row r="1016" spans="11:16" x14ac:dyDescent="0.25">
      <c r="L1016" s="5"/>
    </row>
    <row r="1017" spans="11:16" ht="49.5" x14ac:dyDescent="0.25">
      <c r="L1017" s="5" t="s">
        <v>255</v>
      </c>
    </row>
    <row r="1019" spans="11:16" ht="78" x14ac:dyDescent="0.25">
      <c r="K1019" s="4" t="s">
        <v>118</v>
      </c>
      <c r="L1019" s="8" t="s">
        <v>337</v>
      </c>
      <c r="M1019" s="6" t="s">
        <v>256</v>
      </c>
      <c r="P1019" s="7">
        <v>250000</v>
      </c>
    </row>
    <row r="1040" spans="11:16" x14ac:dyDescent="0.25">
      <c r="K1040" s="28"/>
      <c r="L1040" s="29" t="s">
        <v>257</v>
      </c>
      <c r="M1040" s="28"/>
      <c r="N1040" s="28"/>
      <c r="O1040" s="30"/>
      <c r="P1040" s="30">
        <f>SUM(P1019:P1039)</f>
        <v>250000</v>
      </c>
    </row>
    <row r="1041" spans="11:16" x14ac:dyDescent="0.25">
      <c r="K1041" s="22"/>
      <c r="L1041" s="31"/>
      <c r="M1041" s="22"/>
      <c r="N1041" s="22"/>
      <c r="O1041" s="32"/>
      <c r="P1041" s="32"/>
    </row>
    <row r="1062" spans="11:16" x14ac:dyDescent="0.25">
      <c r="L1062" s="8" t="s">
        <v>260</v>
      </c>
    </row>
    <row r="1063" spans="11:16" ht="17.25" thickBot="1" x14ac:dyDescent="0.3"/>
    <row r="1064" spans="11:16" ht="25.5" thickBot="1" x14ac:dyDescent="0.3">
      <c r="K1064" s="57"/>
      <c r="L1064" s="47"/>
      <c r="M1064" s="58"/>
      <c r="N1064" s="59" t="s">
        <v>261</v>
      </c>
      <c r="O1064" s="59" t="s">
        <v>261</v>
      </c>
      <c r="P1064" s="60" t="s">
        <v>262</v>
      </c>
    </row>
    <row r="1065" spans="11:16" ht="45" x14ac:dyDescent="0.25">
      <c r="K1065" s="61"/>
      <c r="L1065" s="76"/>
      <c r="M1065" s="62"/>
      <c r="N1065" s="106" t="s">
        <v>338</v>
      </c>
      <c r="O1065" s="107"/>
      <c r="P1065" s="108" t="s">
        <v>339</v>
      </c>
    </row>
    <row r="1066" spans="11:16" ht="30.75" thickBot="1" x14ac:dyDescent="0.3">
      <c r="K1066" s="61"/>
      <c r="L1066" s="76"/>
      <c r="M1066" s="62"/>
      <c r="N1066" s="109" t="s">
        <v>340</v>
      </c>
      <c r="O1066" s="110"/>
      <c r="P1066" s="111" t="s">
        <v>341</v>
      </c>
    </row>
    <row r="1067" spans="11:16" x14ac:dyDescent="0.25">
      <c r="K1067" s="42"/>
      <c r="L1067" s="65" t="s">
        <v>266</v>
      </c>
      <c r="M1067" s="44"/>
      <c r="N1067" s="170"/>
      <c r="O1067" s="171"/>
      <c r="P1067" s="68"/>
    </row>
    <row r="1068" spans="11:16" x14ac:dyDescent="0.25">
      <c r="K1068" s="42"/>
      <c r="L1068" s="42"/>
      <c r="M1068" s="44"/>
      <c r="N1068" s="170"/>
      <c r="O1068" s="171"/>
      <c r="P1068" s="68"/>
    </row>
    <row r="1069" spans="11:16" x14ac:dyDescent="0.25">
      <c r="K1069" s="42"/>
      <c r="L1069" s="65" t="s">
        <v>267</v>
      </c>
      <c r="M1069" s="44"/>
      <c r="N1069" s="170"/>
      <c r="O1069" s="171"/>
      <c r="P1069" s="68"/>
    </row>
    <row r="1070" spans="11:16" x14ac:dyDescent="0.25">
      <c r="K1070" s="42"/>
      <c r="L1070" s="47"/>
      <c r="M1070" s="44"/>
      <c r="N1070" s="170"/>
      <c r="O1070" s="171"/>
      <c r="P1070" s="68"/>
    </row>
    <row r="1071" spans="11:16" ht="30" x14ac:dyDescent="0.25">
      <c r="K1071" s="42">
        <v>1</v>
      </c>
      <c r="L1071" s="47" t="s">
        <v>269</v>
      </c>
      <c r="M1071" s="44"/>
      <c r="N1071" s="170"/>
      <c r="O1071" s="171"/>
      <c r="P1071" s="68"/>
    </row>
    <row r="1072" spans="11:16" x14ac:dyDescent="0.25">
      <c r="K1072" s="42"/>
      <c r="L1072" s="47"/>
      <c r="M1072" s="44"/>
      <c r="N1072" s="170"/>
      <c r="O1072" s="171"/>
      <c r="P1072" s="68"/>
    </row>
    <row r="1073" spans="11:16" ht="30" x14ac:dyDescent="0.25">
      <c r="K1073" s="42">
        <v>2</v>
      </c>
      <c r="L1073" s="47" t="s">
        <v>270</v>
      </c>
      <c r="M1073" s="44"/>
      <c r="N1073" s="170"/>
      <c r="O1073" s="171"/>
      <c r="P1073" s="75"/>
    </row>
    <row r="1074" spans="11:16" ht="18.75" x14ac:dyDescent="0.25">
      <c r="K1074" s="42"/>
      <c r="L1074" s="47"/>
      <c r="M1074" s="44"/>
      <c r="N1074" s="170"/>
      <c r="O1074" s="171"/>
      <c r="P1074" s="75"/>
    </row>
    <row r="1075" spans="11:16" ht="30" x14ac:dyDescent="0.25">
      <c r="K1075" s="61" t="s">
        <v>271</v>
      </c>
      <c r="L1075" s="76" t="s">
        <v>342</v>
      </c>
      <c r="M1075" s="62"/>
      <c r="N1075" s="170"/>
      <c r="O1075" s="171"/>
      <c r="P1075" s="75" t="e">
        <f>P982</f>
        <v>#REF!</v>
      </c>
    </row>
    <row r="1076" spans="11:16" ht="18.75" x14ac:dyDescent="0.25">
      <c r="K1076" s="61"/>
      <c r="L1076" s="76"/>
      <c r="M1076" s="62"/>
      <c r="N1076" s="170"/>
      <c r="O1076" s="171"/>
      <c r="P1076" s="75"/>
    </row>
    <row r="1077" spans="11:16" ht="18.75" x14ac:dyDescent="0.25">
      <c r="K1077" s="61" t="s">
        <v>273</v>
      </c>
      <c r="L1077" s="76" t="s">
        <v>274</v>
      </c>
      <c r="M1077" s="62"/>
      <c r="N1077" s="66"/>
      <c r="O1077" s="67"/>
      <c r="P1077" s="75">
        <f>P1040</f>
        <v>250000</v>
      </c>
    </row>
    <row r="1078" spans="11:16" ht="18.75" x14ac:dyDescent="0.25">
      <c r="K1078" s="61"/>
      <c r="L1078" s="76"/>
      <c r="M1078" s="62"/>
      <c r="N1078" s="66"/>
      <c r="O1078" s="67"/>
      <c r="P1078" s="75"/>
    </row>
    <row r="1079" spans="11:16" ht="19.5" thickBot="1" x14ac:dyDescent="0.3">
      <c r="K1079" s="61"/>
      <c r="L1079" s="76"/>
      <c r="M1079" s="62"/>
      <c r="N1079" s="170"/>
      <c r="O1079" s="171"/>
      <c r="P1079" s="75"/>
    </row>
    <row r="1080" spans="11:16" ht="19.5" thickBot="1" x14ac:dyDescent="0.3">
      <c r="K1080" s="61"/>
      <c r="L1080" s="81" t="s">
        <v>275</v>
      </c>
      <c r="M1080" s="62"/>
      <c r="N1080" s="82"/>
      <c r="O1080" s="83"/>
      <c r="P1080" s="84" t="e">
        <f>SUM(P1071:P1077)</f>
        <v>#REF!</v>
      </c>
    </row>
    <row r="1081" spans="11:16" ht="18.75" x14ac:dyDescent="0.25">
      <c r="K1081" s="61"/>
      <c r="L1081" s="81"/>
      <c r="M1081" s="62"/>
      <c r="N1081" s="85"/>
      <c r="O1081" s="86"/>
      <c r="P1081" s="87"/>
    </row>
    <row r="1082" spans="11:16" ht="18.75" x14ac:dyDescent="0.25">
      <c r="K1082" s="61"/>
      <c r="L1082" s="81" t="s">
        <v>276</v>
      </c>
      <c r="M1082" s="62"/>
      <c r="N1082" s="85"/>
      <c r="O1082" s="86"/>
      <c r="P1082" s="87" t="e">
        <f>P1080*16%</f>
        <v>#REF!</v>
      </c>
    </row>
    <row r="1083" spans="11:16" ht="19.5" thickBot="1" x14ac:dyDescent="0.3">
      <c r="K1083" s="61"/>
      <c r="L1083" s="76"/>
      <c r="M1083" s="62"/>
      <c r="N1083" s="85"/>
      <c r="O1083" s="86"/>
      <c r="P1083" s="87"/>
    </row>
    <row r="1084" spans="11:16" ht="30" thickBot="1" x14ac:dyDescent="0.3">
      <c r="K1084" s="91"/>
      <c r="L1084" s="92" t="s">
        <v>277</v>
      </c>
      <c r="M1084" s="93"/>
      <c r="N1084" s="172"/>
      <c r="O1084" s="173"/>
      <c r="P1084" s="94" t="e">
        <f>SUM(P1080:P1083)</f>
        <v>#REF!</v>
      </c>
    </row>
    <row r="1085" spans="11:16" ht="18" x14ac:dyDescent="0.25">
      <c r="K1085" s="95"/>
      <c r="L1085" s="168" t="s">
        <v>278</v>
      </c>
      <c r="M1085" s="169"/>
      <c r="N1085" s="169"/>
      <c r="O1085" s="169"/>
      <c r="P1085" s="112"/>
    </row>
    <row r="1086" spans="11:16" ht="36" x14ac:dyDescent="0.35">
      <c r="K1086" s="95"/>
      <c r="L1086" s="113" t="s">
        <v>279</v>
      </c>
      <c r="M1086" s="114"/>
      <c r="N1086" s="114"/>
      <c r="O1086" s="115"/>
      <c r="P1086" s="112"/>
    </row>
    <row r="1087" spans="11:16" ht="18" x14ac:dyDescent="0.25">
      <c r="K1087" s="95"/>
      <c r="L1087" s="168" t="s">
        <v>280</v>
      </c>
      <c r="M1087" s="169"/>
      <c r="N1087" s="169"/>
      <c r="O1087" s="169"/>
      <c r="P1087" s="112"/>
    </row>
    <row r="1088" spans="11:16" ht="18" x14ac:dyDescent="0.35">
      <c r="K1088" s="95"/>
      <c r="L1088" s="113"/>
      <c r="M1088" s="114"/>
      <c r="N1088" s="114"/>
      <c r="O1088" s="115"/>
      <c r="P1088" s="112"/>
    </row>
    <row r="1089" spans="11:16" ht="18" x14ac:dyDescent="0.35">
      <c r="K1089" s="95"/>
      <c r="L1089" s="166" t="s">
        <v>281</v>
      </c>
      <c r="M1089" s="167"/>
      <c r="N1089" s="167"/>
      <c r="O1089" s="167"/>
      <c r="P1089" s="112"/>
    </row>
    <row r="1090" spans="11:16" ht="18" x14ac:dyDescent="0.35">
      <c r="K1090" s="95"/>
      <c r="L1090" s="113"/>
      <c r="M1090" s="114"/>
      <c r="N1090" s="114"/>
      <c r="O1090" s="115"/>
      <c r="P1090" s="112"/>
    </row>
    <row r="1091" spans="11:16" ht="18" x14ac:dyDescent="0.35">
      <c r="K1091" s="95"/>
      <c r="L1091" s="166" t="s">
        <v>282</v>
      </c>
      <c r="M1091" s="167"/>
      <c r="N1091" s="167"/>
      <c r="O1091" s="167"/>
      <c r="P1091" s="112"/>
    </row>
    <row r="1092" spans="11:16" ht="18" x14ac:dyDescent="0.35">
      <c r="K1092" s="95"/>
      <c r="L1092" s="113"/>
      <c r="M1092" s="114"/>
      <c r="N1092" s="114"/>
      <c r="O1092" s="115"/>
      <c r="P1092" s="112"/>
    </row>
    <row r="1093" spans="11:16" ht="18" x14ac:dyDescent="0.35">
      <c r="K1093" s="95"/>
      <c r="L1093" s="166" t="s">
        <v>283</v>
      </c>
      <c r="M1093" s="167"/>
      <c r="N1093" s="167"/>
      <c r="O1093" s="167"/>
      <c r="P1093" s="112"/>
    </row>
    <row r="1094" spans="11:16" ht="18" x14ac:dyDescent="0.35">
      <c r="K1094" s="95"/>
      <c r="L1094" s="113"/>
      <c r="M1094" s="114"/>
      <c r="N1094" s="114"/>
      <c r="O1094" s="115"/>
      <c r="P1094" s="112"/>
    </row>
    <row r="1095" spans="11:16" ht="18" x14ac:dyDescent="0.25">
      <c r="K1095" s="95"/>
      <c r="L1095" s="168" t="s">
        <v>284</v>
      </c>
      <c r="M1095" s="169"/>
      <c r="N1095" s="169"/>
      <c r="O1095" s="169"/>
      <c r="P1095" s="112"/>
    </row>
    <row r="1096" spans="11:16" ht="18" x14ac:dyDescent="0.35">
      <c r="K1096" s="95"/>
      <c r="L1096" s="113"/>
      <c r="M1096" s="114"/>
      <c r="N1096" s="114"/>
      <c r="O1096" s="115"/>
      <c r="P1096" s="112"/>
    </row>
    <row r="1097" spans="11:16" ht="18" x14ac:dyDescent="0.35">
      <c r="K1097" s="95"/>
      <c r="L1097" s="166" t="s">
        <v>281</v>
      </c>
      <c r="M1097" s="167"/>
      <c r="N1097" s="167"/>
      <c r="O1097" s="167"/>
      <c r="P1097" s="112"/>
    </row>
    <row r="1098" spans="11:16" ht="18" x14ac:dyDescent="0.35">
      <c r="K1098" s="95"/>
      <c r="L1098" s="113"/>
      <c r="M1098" s="114"/>
      <c r="N1098" s="114"/>
      <c r="O1098" s="115"/>
      <c r="P1098" s="112"/>
    </row>
    <row r="1099" spans="11:16" ht="18" x14ac:dyDescent="0.35">
      <c r="K1099" s="95"/>
      <c r="L1099" s="166" t="s">
        <v>282</v>
      </c>
      <c r="M1099" s="167"/>
      <c r="N1099" s="167"/>
      <c r="O1099" s="167"/>
      <c r="P1099" s="112"/>
    </row>
    <row r="1100" spans="11:16" ht="18" x14ac:dyDescent="0.35">
      <c r="K1100" s="95"/>
      <c r="L1100" s="113"/>
      <c r="M1100" s="114"/>
      <c r="N1100" s="114"/>
      <c r="O1100" s="115"/>
      <c r="P1100" s="112"/>
    </row>
    <row r="1101" spans="11:16" ht="18" x14ac:dyDescent="0.35">
      <c r="K1101" s="95"/>
      <c r="L1101" s="164" t="s">
        <v>283</v>
      </c>
      <c r="M1101" s="165"/>
      <c r="N1101" s="165"/>
      <c r="O1101" s="165"/>
      <c r="P1101" s="116"/>
    </row>
  </sheetData>
  <mergeCells count="57">
    <mergeCell ref="A1:F1"/>
    <mergeCell ref="K1:P1"/>
    <mergeCell ref="A585:A586"/>
    <mergeCell ref="B585:B586"/>
    <mergeCell ref="C585:C586"/>
    <mergeCell ref="D585:E586"/>
    <mergeCell ref="F585:F586"/>
    <mergeCell ref="B548:E548"/>
    <mergeCell ref="A549:F550"/>
    <mergeCell ref="B558:E558"/>
    <mergeCell ref="B565:E565"/>
    <mergeCell ref="B569:E569"/>
    <mergeCell ref="B574:E574"/>
    <mergeCell ref="B582:E582"/>
    <mergeCell ref="D608:E608"/>
    <mergeCell ref="D587:E587"/>
    <mergeCell ref="D588:E588"/>
    <mergeCell ref="D589:E589"/>
    <mergeCell ref="D590:E590"/>
    <mergeCell ref="D591:E591"/>
    <mergeCell ref="D592:E592"/>
    <mergeCell ref="D593:E593"/>
    <mergeCell ref="D594:E594"/>
    <mergeCell ref="D595:E595"/>
    <mergeCell ref="D596:E596"/>
    <mergeCell ref="D601:E601"/>
    <mergeCell ref="N1068:O1068"/>
    <mergeCell ref="B609:F609"/>
    <mergeCell ref="B610:F610"/>
    <mergeCell ref="B611:F611"/>
    <mergeCell ref="B613:F613"/>
    <mergeCell ref="B615:F615"/>
    <mergeCell ref="B617:F617"/>
    <mergeCell ref="B619:F619"/>
    <mergeCell ref="B621:F621"/>
    <mergeCell ref="B623:F623"/>
    <mergeCell ref="B625:F625"/>
    <mergeCell ref="N1067:O1067"/>
    <mergeCell ref="L1087:O1087"/>
    <mergeCell ref="N1069:O1069"/>
    <mergeCell ref="N1070:O1070"/>
    <mergeCell ref="N1071:O1071"/>
    <mergeCell ref="N1072:O1072"/>
    <mergeCell ref="N1073:O1073"/>
    <mergeCell ref="N1074:O1074"/>
    <mergeCell ref="N1075:O1075"/>
    <mergeCell ref="N1076:O1076"/>
    <mergeCell ref="N1079:O1079"/>
    <mergeCell ref="N1084:O1084"/>
    <mergeCell ref="L1085:O1085"/>
    <mergeCell ref="L1101:O1101"/>
    <mergeCell ref="L1089:O1089"/>
    <mergeCell ref="L1091:O1091"/>
    <mergeCell ref="L1093:O1093"/>
    <mergeCell ref="L1095:O1095"/>
    <mergeCell ref="L1097:O1097"/>
    <mergeCell ref="L1099:O1099"/>
  </mergeCells>
  <phoneticPr fontId="32" type="noConversion"/>
  <pageMargins left="0.7" right="0.7"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HAY SHADE</vt:lpstr>
      <vt:lpstr>'HAY SHADE'!Print_Area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DIIS</dc:creator>
  <cp:lastModifiedBy>Zamzam Abdinoor Dakane</cp:lastModifiedBy>
  <dcterms:created xsi:type="dcterms:W3CDTF">2025-04-29T13:49:11Z</dcterms:created>
  <dcterms:modified xsi:type="dcterms:W3CDTF">2025-05-28T12:51:03Z</dcterms:modified>
</cp:coreProperties>
</file>