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5F81CA23-AFDE-4A2F-8EC5-ECED901B4AF5}" xr6:coauthVersionLast="45" xr6:coauthVersionMax="45" xr10:uidLastSave="{00000000-0000-0000-0000-000000000000}"/>
  <bookViews>
    <workbookView xWindow="-120" yWindow="-120" windowWidth="20730" windowHeight="11160" tabRatio="919" activeTab="1" xr2:uid="{00000000-000D-0000-FFFF-FFFF00000000}"/>
  </bookViews>
  <sheets>
    <sheet name="Guidance- Read this sheet first" sheetId="4" r:id="rId1"/>
    <sheet name="Detailed Budget " sheetId="2" r:id="rId2"/>
    <sheet name="Budget notes -explain unit cost" sheetId="7" r:id="rId3"/>
  </sheets>
  <calcPr calcId="181029"/>
</workbook>
</file>

<file path=xl/calcChain.xml><?xml version="1.0" encoding="utf-8"?>
<calcChain xmlns="http://schemas.openxmlformats.org/spreadsheetml/2006/main">
  <c r="G75" i="2" l="1"/>
  <c r="H75" i="2"/>
  <c r="I75" i="2"/>
  <c r="F75" i="2"/>
  <c r="I31" i="2"/>
  <c r="G31" i="2"/>
  <c r="H31" i="2"/>
  <c r="F31" i="2"/>
  <c r="F24" i="2"/>
  <c r="E11" i="2"/>
  <c r="F11" i="2" s="1"/>
  <c r="H11" i="2" s="1"/>
  <c r="E41" i="2"/>
  <c r="F41" i="2" s="1"/>
  <c r="H41" i="2" s="1"/>
  <c r="I41" i="2" s="1"/>
  <c r="D37" i="2" l="1"/>
  <c r="G66" i="2" l="1"/>
  <c r="H66" i="2"/>
  <c r="H24" i="2"/>
  <c r="F52" i="2"/>
  <c r="F45" i="2"/>
  <c r="H45" i="2" s="1"/>
  <c r="I45" i="2" s="1"/>
  <c r="F46" i="2"/>
  <c r="H46" i="2" s="1"/>
  <c r="I46" i="2" s="1"/>
  <c r="F47" i="2"/>
  <c r="F48" i="2"/>
  <c r="I18" i="2"/>
  <c r="F18" i="2"/>
  <c r="G15" i="2"/>
  <c r="H15" i="2"/>
  <c r="I9" i="2"/>
  <c r="F9" i="2"/>
  <c r="F20" i="2"/>
  <c r="G56" i="2"/>
  <c r="H56" i="2"/>
  <c r="F59" i="2"/>
  <c r="I59" i="2"/>
  <c r="F60" i="2"/>
  <c r="I60" i="2"/>
  <c r="F61" i="2"/>
  <c r="I61" i="2"/>
  <c r="F62" i="2"/>
  <c r="I62" i="2"/>
  <c r="F63" i="2"/>
  <c r="I63" i="2"/>
  <c r="F64" i="2"/>
  <c r="I64" i="2"/>
  <c r="F65" i="2"/>
  <c r="I65" i="2"/>
  <c r="F34" i="2"/>
  <c r="F35" i="2"/>
  <c r="F36" i="2"/>
  <c r="F19" i="2"/>
  <c r="I19" i="2"/>
  <c r="I20" i="2"/>
  <c r="F10" i="2"/>
  <c r="I10" i="2"/>
  <c r="I11" i="2"/>
  <c r="F66" i="2" l="1"/>
  <c r="I66" i="2"/>
  <c r="H48" i="2"/>
  <c r="I48" i="2" s="1"/>
  <c r="H47" i="2"/>
  <c r="I47" i="2" s="1"/>
  <c r="G73" i="2"/>
  <c r="H73" i="2"/>
  <c r="G38" i="2"/>
  <c r="H38" i="2"/>
  <c r="G24" i="2"/>
  <c r="F55" i="2"/>
  <c r="I55" i="2" s="1"/>
  <c r="F54" i="2"/>
  <c r="I54" i="2" s="1"/>
  <c r="F53" i="2"/>
  <c r="I53" i="2" s="1"/>
  <c r="I30" i="2"/>
  <c r="F30" i="2"/>
  <c r="I29" i="2"/>
  <c r="F29" i="2"/>
  <c r="F28" i="2"/>
  <c r="I27" i="2"/>
  <c r="F27" i="2"/>
  <c r="F42" i="2"/>
  <c r="F43" i="2"/>
  <c r="F44" i="2"/>
  <c r="I37" i="2"/>
  <c r="F37" i="2"/>
  <c r="F38" i="2" s="1"/>
  <c r="I36" i="2"/>
  <c r="I34" i="2"/>
  <c r="F21" i="2"/>
  <c r="I21" i="2"/>
  <c r="F22" i="2"/>
  <c r="I22" i="2"/>
  <c r="F23" i="2"/>
  <c r="I23" i="2"/>
  <c r="F12" i="2"/>
  <c r="I12" i="2"/>
  <c r="F13" i="2"/>
  <c r="I13" i="2"/>
  <c r="F14" i="2"/>
  <c r="I14" i="2"/>
  <c r="I24" i="2" l="1"/>
  <c r="I15" i="2"/>
  <c r="I38" i="2"/>
  <c r="H44" i="2"/>
  <c r="I44" i="2" s="1"/>
  <c r="H43" i="2"/>
  <c r="I43" i="2" s="1"/>
  <c r="H42" i="2"/>
  <c r="I42" i="2" s="1"/>
  <c r="F49" i="2"/>
  <c r="I52" i="2"/>
  <c r="I56" i="2" s="1"/>
  <c r="F56" i="2"/>
  <c r="F15" i="2"/>
  <c r="F72" i="2"/>
  <c r="F71" i="2"/>
  <c r="F70" i="2"/>
  <c r="I70" i="2" s="1"/>
  <c r="F69" i="2"/>
  <c r="I49" i="2" l="1"/>
  <c r="H49" i="2"/>
  <c r="I69" i="2"/>
  <c r="F73" i="2"/>
  <c r="I71" i="2"/>
  <c r="I72" i="2"/>
  <c r="I73" i="2" l="1"/>
</calcChain>
</file>

<file path=xl/sharedStrings.xml><?xml version="1.0" encoding="utf-8"?>
<sst xmlns="http://schemas.openxmlformats.org/spreadsheetml/2006/main" count="153" uniqueCount="92">
  <si>
    <t>Budget Line Item Description</t>
  </si>
  <si>
    <t>No. of Units</t>
  </si>
  <si>
    <t>Exchange Rate 1USD=</t>
  </si>
  <si>
    <t>GENERAL GUIDANCE:</t>
  </si>
  <si>
    <t>COMPLETION INSTRUCTIONS:</t>
  </si>
  <si>
    <t>Attachment 2</t>
  </si>
  <si>
    <t>Units (e.g. kg)</t>
  </si>
  <si>
    <t>Contribution from Mercy Corps in USD</t>
  </si>
  <si>
    <t>Sub-total: Seed sales promotions</t>
  </si>
  <si>
    <t>x</t>
  </si>
  <si>
    <t>Other Costs</t>
  </si>
  <si>
    <t>Sub-total: Other Costs</t>
  </si>
  <si>
    <t>TOTALs</t>
  </si>
  <si>
    <t>Mercy Corps Seed companies Business Expansion RFA - 2020</t>
  </si>
  <si>
    <t>Please be certain to include item description, units, unit cost, number of units, total amount, contribution of farmers (only for seeds), contribution by the Mercy Corps and contribution by the company for each item listed.</t>
  </si>
  <si>
    <t>1. To be able to complete the budget template well, the applicant is advised to develop the business expansion proposal first followed by development of the budget should then be developed as the type and number of activities in the proposal are refined</t>
  </si>
  <si>
    <t>4. The exchange rate should not be changed.</t>
  </si>
  <si>
    <t>3. The Item Description should be as clear as possible. Fully state the name of the item as it is commonly know. Do not be vague.</t>
  </si>
  <si>
    <t>5. Under each category, additional lines can be created by inserting rows above the sub total line. When rows are inserted, please ensure the sub total formular range is capturing all items in the category</t>
  </si>
  <si>
    <t>Sheet 1 of 3</t>
  </si>
  <si>
    <t>Sheet 2 of 3</t>
  </si>
  <si>
    <t>Sheet 3 of 3</t>
  </si>
  <si>
    <t>6. The budget should be rechecked to ensure it is accurately reflecting what the company intends to portray</t>
  </si>
  <si>
    <t>7. Provide clear budget notes for each item listed to ensure a clear understanding of what is intended</t>
  </si>
  <si>
    <t>Sub-total: Rural seed retail network developed</t>
  </si>
  <si>
    <t>Sub-total:Extension capacity of rural seed sales agents built</t>
  </si>
  <si>
    <t>Developing the strategy</t>
  </si>
  <si>
    <t>Deploying the strategy in 20 villages</t>
  </si>
  <si>
    <t>Develop and operationalize a separate marketing /sales strategy to increase seed sales to women as customers and the number of women who will become seed retailers</t>
  </si>
  <si>
    <t xml:space="preserve">Seed sales promotions in each of 40 targeted villages. This can be through radios talk shows and adverts, roadside sales promotions, market-day sales promotions and </t>
  </si>
  <si>
    <t>Sub-total: Sale of seeds at a subsidised price</t>
  </si>
  <si>
    <t>6) Develop and implement complementary activity(ies) which reduce the potential negative effects of seeds and improved farming on the environment</t>
  </si>
  <si>
    <t>Sub-total : Environmental protection strategy deployed</t>
  </si>
  <si>
    <t>Stafing costs- To be met by the company</t>
  </si>
  <si>
    <t>Period of Partnership</t>
  </si>
  <si>
    <t>Name of Seed Company:</t>
  </si>
  <si>
    <t>Business</t>
  </si>
  <si>
    <t>Mobile sales promotion</t>
  </si>
  <si>
    <t>Meetings</t>
  </si>
  <si>
    <t>per village</t>
  </si>
  <si>
    <t>Could be a potential area for company contribution</t>
  </si>
  <si>
    <t>Contribution by company</t>
  </si>
  <si>
    <t>Sub-total: Staffing Costs</t>
  </si>
  <si>
    <t>Budget notes: What costs have been factored into each unit cost provided</t>
  </si>
  <si>
    <t>Some areas below are suggsted for contribution by the company. The company should identify other areas for contribution as well</t>
  </si>
  <si>
    <t xml:space="preserve">TOTAL </t>
  </si>
  <si>
    <t>Total cost for each item (SDGs)</t>
  </si>
  <si>
    <t xml:space="preserve">Attachment 2: </t>
  </si>
  <si>
    <t>DETAILED BUDGET: Rural Seed sales network expansion and subsidised seed sales</t>
  </si>
  <si>
    <t>Budget notes: Explan each how your company assigned the unit cost/budget for each item</t>
  </si>
  <si>
    <t>2. The cost of the seeds should be quoted as retail price at village level in South Kordofan State. No transport cost will be added separately once the cost of the seeds is assigned</t>
  </si>
  <si>
    <t>8. Cells marked "x" should not be edited.</t>
  </si>
  <si>
    <t>9. First calculate the total cost for each line and then distribute this cost to Mercy Corps, the company or the farmer (only for cost of seeds should the farmer be charged 25%)</t>
  </si>
  <si>
    <t>10: The company should strive to contribute at least 30% of the busines expansion budget (excluse the cost of seeds in this calculation</t>
  </si>
  <si>
    <t>A4 Poster</t>
  </si>
  <si>
    <t>A1 Poster</t>
  </si>
  <si>
    <t>Set up 20 demonstration gardens to show the best agronomic practices to promote adoption by farmers (1/2 Feddan gardens divided into 4)</t>
  </si>
  <si>
    <t>Demo plot</t>
  </si>
  <si>
    <t>field days</t>
  </si>
  <si>
    <t>Deploying the strategy in 20 villages/communities</t>
  </si>
  <si>
    <t xml:space="preserve">Carry out 20 roadside seed sales promotions in vans/trucks, one in each community </t>
  </si>
  <si>
    <t>Support each of the 20 rural input retailers to carry out one market-day seed sales on village market days using (motorcycle mini-trucks (Rakshas)</t>
  </si>
  <si>
    <t>Carry out 2 radio talk shows to promote use of certified seeds by small-holder farmers as opposed to home saved seeds</t>
  </si>
  <si>
    <t>Run radio adverts twice a day for 4 months to promote certified seeds among farmers</t>
  </si>
  <si>
    <t>2 hour talk show</t>
  </si>
  <si>
    <t>per advert</t>
  </si>
  <si>
    <t xml:space="preserve">NOT TO BE BUDGETED HERE. PROVIDE A PRICE LIST WITH </t>
  </si>
  <si>
    <t>A RETAIL PRICE FOR THE SEEDS VARIETIES AVAILABLE.</t>
  </si>
  <si>
    <t>SEED PACKAGES CAN BE FOR PLANTING 1/4 FEDDAN, 1/2 FEEDAN</t>
  </si>
  <si>
    <t>AND A FULL FEDDAN FOR MAIN CROPS AND 10-50GRAMS FOR</t>
  </si>
  <si>
    <t>VEGETABLE SEEDS</t>
  </si>
  <si>
    <t>Official Echange rate. If the compnay has a foreign exchane rate, it can propose an alternative rate</t>
  </si>
  <si>
    <t>Develop a network of seed retail businesses in 20 villages</t>
  </si>
  <si>
    <t>Build capacity of rural seed sellers to provide basic embedded basic agriculture advise to farmers</t>
  </si>
  <si>
    <t>Train 20 rural seed sales (agro-dealers) to offer basic agronomic extension/ training to people coming to buy seeds.</t>
  </si>
  <si>
    <r>
      <rPr>
        <sz val="7"/>
        <color theme="1"/>
        <rFont val="Times New Roman"/>
        <family val="1"/>
      </rPr>
      <t xml:space="preserve">   </t>
    </r>
    <r>
      <rPr>
        <sz val="11"/>
        <color theme="1"/>
        <rFont val="Arial"/>
        <family val="2"/>
      </rPr>
      <t>Print 80 (20 for each of the crops targeted) A-1 posters with basic but important agronomic information</t>
    </r>
  </si>
  <si>
    <r>
      <rPr>
        <sz val="7"/>
        <color theme="1"/>
        <rFont val="Times New Roman"/>
        <family val="1"/>
      </rPr>
      <t xml:space="preserve">  </t>
    </r>
    <r>
      <rPr>
        <sz val="11"/>
        <color theme="1"/>
        <rFont val="Arial"/>
        <family val="2"/>
      </rPr>
      <t>Print 10,000 A-4 posters with basic but important agronomic information</t>
    </r>
  </si>
  <si>
    <t xml:space="preserve">Hold 2 farmer field days at each demonstration plot to train farmers </t>
  </si>
  <si>
    <t>Assorted seeds as business start-up capital for 20 rural seed businesses</t>
  </si>
  <si>
    <t>Train 20 new them in the seed sales business.</t>
  </si>
  <si>
    <r>
      <t>a</t>
    </r>
    <r>
      <rPr>
        <sz val="11"/>
        <color theme="1"/>
        <rFont val="Arial"/>
        <family val="2"/>
      </rPr>
      <t xml:space="preserve">Identify 10 business people in targeted rural areas interested in starting seed sales shops </t>
    </r>
  </si>
  <si>
    <t>Sell certified seeds at discounted prices (at 25% to be paid by farmer and 75% to be paid by Mercy Corps to a maximum of 62 US dollars per farmer) for 5,000 small holder farmers in the 20 targeted villages</t>
  </si>
  <si>
    <t>Develop and implement complementary activity(ies) which reduce the potential negative effects of seeds and improved farming on the environment</t>
  </si>
  <si>
    <t xml:space="preserve">Identify 10 business people in targeted rural areas interested in starting seed sales shops </t>
  </si>
  <si>
    <r>
      <t xml:space="preserve">Mercy Corps (1) </t>
    </r>
    <r>
      <rPr>
        <u/>
        <sz val="12"/>
        <color rgb="FFFF0000"/>
        <rFont val="Times New Roman"/>
        <family val="1"/>
      </rPr>
      <t xml:space="preserve">cannot gurantee </t>
    </r>
    <r>
      <rPr>
        <sz val="12"/>
        <color rgb="FFFF0000"/>
        <rFont val="Times New Roman"/>
        <family val="1"/>
      </rPr>
      <t xml:space="preserve">that all the 5000 targeted farmers will buy seeds and (2) </t>
    </r>
    <r>
      <rPr>
        <u/>
        <sz val="12"/>
        <color rgb="FFFF0000"/>
        <rFont val="Times New Roman"/>
        <family val="1"/>
      </rPr>
      <t xml:space="preserve">cannot gurantee </t>
    </r>
    <r>
      <rPr>
        <sz val="12"/>
        <color rgb="FFFF0000"/>
        <rFont val="Times New Roman"/>
        <family val="1"/>
      </rPr>
      <t xml:space="preserve"> that all farmers purchasing seeds will utilise the entire $62 worth of subsidy. This is dependent upon the compay's sensitisation and marketing activities. The demand of seeds by farmers has not been estimated by Mercy Corps and some farmers may choose to buy one, two three or more types of seeds listed. Mercy Corps gurantees to pay up to 75% of the cost of seeds bought by farmers up to a tune of $62</t>
    </r>
  </si>
  <si>
    <t>max allocation per farmer</t>
  </si>
  <si>
    <t>THE COMPANY MUST PROVIDE A PRICE LIST WITH RETAIL PRICES</t>
  </si>
  <si>
    <t xml:space="preserve"> FOR ALL THE SEEDS VARIETIES AVAILABLE.</t>
  </si>
  <si>
    <t>Unit Cost (SDGS)</t>
  </si>
  <si>
    <t>Contribution from Mercy Corp (SDGs)s</t>
  </si>
  <si>
    <t>Contribution from Company (SDGs)</t>
  </si>
  <si>
    <t>Seed package consiting of 1 or more of the 4 types of seeds in different quantities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</si>
</sst>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_);_(* \(#,##0.0\);_(* &quot;-&quot;??_);_(@_)"/>
    <numFmt numFmtId="165" formatCode="_(* #,##0_);_(* \(#,##0\);_(* &quot;-&quot;??_);_(@_)"/>
  </numFmts>
  <fonts count="37" x14ac:knownFonts="1">
    <font>
      <sz val="10"/>
      <name val="Arial"/>
    </font>
    <font>
      <sz val="10"/>
      <name val="Arial"/>
      <family val="2"/>
    </font>
    <font>
      <sz val="10"/>
      <name val="Arial"/>
      <family val="2"/>
    </font>
    <font>
      <sz val="12"/>
      <name val="Times New Roman"/>
      <family val="1"/>
    </font>
    <font>
      <b/>
      <sz val="12"/>
      <name val="Times New Roman"/>
      <family val="1"/>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Narrow"/>
      <family val="2"/>
    </font>
    <font>
      <b/>
      <sz val="9"/>
      <name val="Times New Roman"/>
      <family val="1"/>
    </font>
    <font>
      <sz val="9"/>
      <name val="Times New Roman"/>
      <family val="1"/>
    </font>
    <font>
      <b/>
      <sz val="10"/>
      <name val="Arial"/>
      <family val="2"/>
    </font>
    <font>
      <sz val="11"/>
      <color theme="1"/>
      <name val="Arial"/>
      <family val="2"/>
    </font>
    <font>
      <sz val="7"/>
      <color theme="1"/>
      <name val="Times New Roman"/>
      <family val="1"/>
    </font>
    <font>
      <b/>
      <sz val="12"/>
      <color rgb="FFFF0000"/>
      <name val="Times New Roman"/>
      <family val="1"/>
    </font>
    <font>
      <sz val="12"/>
      <color rgb="FFFF0000"/>
      <name val="Times New Roman"/>
      <family val="1"/>
    </font>
    <font>
      <sz val="11"/>
      <name val="Arial"/>
      <family val="2"/>
    </font>
    <font>
      <b/>
      <sz val="12"/>
      <color rgb="FFFF0000"/>
      <name val="Arial Narrow"/>
      <family val="2"/>
    </font>
    <font>
      <sz val="12"/>
      <color theme="1"/>
      <name val="Times New Roman"/>
      <family val="1"/>
    </font>
    <font>
      <u/>
      <sz val="12"/>
      <color rgb="FFFF0000"/>
      <name val="Times New Roman"/>
      <family val="1"/>
    </font>
    <font>
      <sz val="11"/>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3999755851924192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top style="medium">
        <color indexed="64"/>
      </top>
      <bottom style="medium">
        <color indexed="64"/>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59">
    <xf numFmtId="0" fontId="0" fillId="0" borderId="0" xfId="0"/>
    <xf numFmtId="43" fontId="4" fillId="0" borderId="0" xfId="28" applyFont="1" applyBorder="1" applyAlignment="1">
      <alignment horizontal="left"/>
    </xf>
    <xf numFmtId="43" fontId="3" fillId="0" borderId="0" xfId="28" applyFont="1"/>
    <xf numFmtId="43" fontId="4" fillId="0" borderId="0" xfId="28" applyFont="1" applyFill="1"/>
    <xf numFmtId="43" fontId="3" fillId="0" borderId="16" xfId="28" applyFont="1" applyBorder="1"/>
    <xf numFmtId="43" fontId="3" fillId="24" borderId="16" xfId="28" applyFont="1" applyFill="1" applyBorder="1"/>
    <xf numFmtId="41" fontId="5" fillId="0" borderId="0" xfId="0" applyNumberFormat="1" applyFont="1"/>
    <xf numFmtId="41" fontId="24" fillId="25" borderId="0" xfId="0" applyNumberFormat="1" applyFont="1" applyFill="1" applyBorder="1" applyAlignment="1">
      <alignment horizontal="right"/>
    </xf>
    <xf numFmtId="41" fontId="5" fillId="25" borderId="0" xfId="0" applyNumberFormat="1" applyFont="1" applyFill="1"/>
    <xf numFmtId="0" fontId="26" fillId="0" borderId="0" xfId="0" applyFont="1"/>
    <xf numFmtId="0" fontId="25" fillId="0" borderId="0" xfId="0" applyFont="1" applyAlignment="1">
      <alignment horizontal="center"/>
    </xf>
    <xf numFmtId="0" fontId="25" fillId="0" borderId="0" xfId="0" applyFont="1"/>
    <xf numFmtId="43" fontId="3" fillId="0" borderId="11" xfId="28" applyFont="1" applyBorder="1"/>
    <xf numFmtId="43" fontId="3" fillId="24" borderId="21" xfId="28" applyFont="1" applyFill="1" applyBorder="1"/>
    <xf numFmtId="43" fontId="3" fillId="0" borderId="26" xfId="28" applyFont="1" applyBorder="1"/>
    <xf numFmtId="0" fontId="25" fillId="0" borderId="19" xfId="0" applyFont="1" applyBorder="1" applyAlignment="1">
      <alignment horizontal="center"/>
    </xf>
    <xf numFmtId="0" fontId="26" fillId="0" borderId="0" xfId="0" applyFont="1" applyAlignment="1">
      <alignment horizontal="center"/>
    </xf>
    <xf numFmtId="43" fontId="3" fillId="0" borderId="28" xfId="28" applyFont="1" applyBorder="1" applyAlignment="1">
      <alignment wrapText="1"/>
    </xf>
    <xf numFmtId="43" fontId="4" fillId="0" borderId="0" xfId="28" applyFont="1"/>
    <xf numFmtId="43" fontId="4" fillId="29" borderId="30" xfId="28" applyFont="1" applyFill="1" applyBorder="1" applyAlignment="1">
      <alignment vertical="center" wrapText="1"/>
    </xf>
    <xf numFmtId="43" fontId="4" fillId="29" borderId="15" xfId="28" applyFont="1" applyFill="1" applyBorder="1" applyAlignment="1">
      <alignment horizontal="center" vertical="center" wrapText="1"/>
    </xf>
    <xf numFmtId="43" fontId="3" fillId="0" borderId="0" xfId="28" applyFont="1" applyFill="1"/>
    <xf numFmtId="43" fontId="4" fillId="27" borderId="16" xfId="28" applyFont="1" applyFill="1" applyBorder="1"/>
    <xf numFmtId="43" fontId="3" fillId="27" borderId="16" xfId="28" applyFont="1" applyFill="1" applyBorder="1"/>
    <xf numFmtId="43" fontId="4" fillId="27" borderId="26" xfId="28" applyFont="1" applyFill="1" applyBorder="1"/>
    <xf numFmtId="164" fontId="3" fillId="0" borderId="0" xfId="28" applyNumberFormat="1" applyFont="1"/>
    <xf numFmtId="164" fontId="5" fillId="0" borderId="0" xfId="0" applyNumberFormat="1" applyFont="1"/>
    <xf numFmtId="164" fontId="4" fillId="0" borderId="23" xfId="28" applyNumberFormat="1" applyFont="1" applyBorder="1"/>
    <xf numFmtId="164" fontId="3" fillId="0" borderId="12" xfId="28" applyNumberFormat="1" applyFont="1" applyBorder="1"/>
    <xf numFmtId="0" fontId="26" fillId="0" borderId="0" xfId="0" applyFont="1" applyAlignment="1">
      <alignment wrapText="1"/>
    </xf>
    <xf numFmtId="0" fontId="26" fillId="0" borderId="0" xfId="0" applyFont="1" applyAlignment="1">
      <alignment horizontal="center" wrapText="1"/>
    </xf>
    <xf numFmtId="0" fontId="3" fillId="0" borderId="0" xfId="0" applyFont="1" applyAlignment="1"/>
    <xf numFmtId="0" fontId="4" fillId="0" borderId="0" xfId="0" applyFont="1" applyAlignment="1"/>
    <xf numFmtId="0" fontId="25" fillId="0" borderId="0" xfId="0" applyFont="1" applyAlignment="1"/>
    <xf numFmtId="0" fontId="25" fillId="0" borderId="0" xfId="0" applyFont="1" applyAlignment="1">
      <alignment horizontal="center" wrapText="1"/>
    </xf>
    <xf numFmtId="0" fontId="25" fillId="0" borderId="19" xfId="0" applyFont="1" applyBorder="1" applyAlignment="1">
      <alignment horizontal="center" wrapText="1"/>
    </xf>
    <xf numFmtId="0" fontId="25" fillId="0" borderId="0" xfId="0" applyFont="1" applyAlignment="1">
      <alignment horizontal="left" wrapText="1"/>
    </xf>
    <xf numFmtId="165" fontId="4" fillId="0" borderId="0" xfId="28" applyNumberFormat="1" applyFont="1" applyBorder="1" applyAlignment="1">
      <alignment horizontal="left"/>
    </xf>
    <xf numFmtId="165" fontId="4" fillId="29" borderId="30" xfId="28" applyNumberFormat="1" applyFont="1" applyFill="1" applyBorder="1" applyAlignment="1">
      <alignment vertical="center" wrapText="1"/>
    </xf>
    <xf numFmtId="165" fontId="3" fillId="24" borderId="28" xfId="28" applyNumberFormat="1" applyFont="1" applyFill="1" applyBorder="1"/>
    <xf numFmtId="165" fontId="3" fillId="0" borderId="28" xfId="28" quotePrefix="1" applyNumberFormat="1" applyFont="1" applyBorder="1"/>
    <xf numFmtId="165" fontId="4" fillId="27" borderId="28" xfId="28" quotePrefix="1" applyNumberFormat="1" applyFont="1" applyFill="1" applyBorder="1"/>
    <xf numFmtId="165" fontId="3" fillId="0" borderId="22" xfId="28" applyNumberFormat="1" applyFont="1" applyBorder="1"/>
    <xf numFmtId="165" fontId="4" fillId="27" borderId="28" xfId="28" applyNumberFormat="1" applyFont="1" applyFill="1" applyBorder="1"/>
    <xf numFmtId="165" fontId="4" fillId="28" borderId="13" xfId="28" applyNumberFormat="1" applyFont="1" applyFill="1" applyBorder="1"/>
    <xf numFmtId="165" fontId="3" fillId="0" borderId="0" xfId="28" applyNumberFormat="1" applyFont="1"/>
    <xf numFmtId="43" fontId="3" fillId="0" borderId="22" xfId="28" applyFont="1" applyBorder="1" applyAlignment="1">
      <alignment wrapText="1"/>
    </xf>
    <xf numFmtId="165" fontId="3" fillId="0" borderId="32" xfId="28" quotePrefix="1" applyNumberFormat="1" applyFont="1" applyBorder="1"/>
    <xf numFmtId="165" fontId="4" fillId="0" borderId="32" xfId="28" quotePrefix="1" applyNumberFormat="1" applyFont="1" applyBorder="1"/>
    <xf numFmtId="165" fontId="3" fillId="24" borderId="32" xfId="28" applyNumberFormat="1" applyFont="1" applyFill="1" applyBorder="1"/>
    <xf numFmtId="165" fontId="4" fillId="27" borderId="32" xfId="28" applyNumberFormat="1" applyFont="1" applyFill="1" applyBorder="1"/>
    <xf numFmtId="165" fontId="4" fillId="0" borderId="33" xfId="28" applyNumberFormat="1" applyFont="1" applyFill="1" applyBorder="1"/>
    <xf numFmtId="41" fontId="3" fillId="0" borderId="28" xfId="0" applyNumberFormat="1" applyFont="1" applyBorder="1" applyAlignment="1">
      <alignment wrapText="1"/>
    </xf>
    <xf numFmtId="43" fontId="4" fillId="0" borderId="0" xfId="28" applyFont="1" applyBorder="1" applyAlignment="1">
      <alignment horizontal="left" wrapText="1"/>
    </xf>
    <xf numFmtId="41" fontId="24" fillId="25" borderId="0" xfId="0" applyNumberFormat="1" applyFont="1" applyFill="1" applyBorder="1" applyAlignment="1">
      <alignment horizontal="right" wrapText="1"/>
    </xf>
    <xf numFmtId="43" fontId="3" fillId="0" borderId="0" xfId="28" applyFont="1" applyAlignment="1">
      <alignment wrapText="1"/>
    </xf>
    <xf numFmtId="43" fontId="4" fillId="24" borderId="29" xfId="28" applyFont="1" applyFill="1" applyBorder="1" applyAlignment="1">
      <alignment wrapText="1"/>
    </xf>
    <xf numFmtId="43" fontId="4" fillId="27" borderId="28" xfId="28" applyFont="1" applyFill="1" applyBorder="1" applyAlignment="1">
      <alignment wrapText="1"/>
    </xf>
    <xf numFmtId="43" fontId="4" fillId="24" borderId="28" xfId="28" applyFont="1" applyFill="1" applyBorder="1" applyAlignment="1">
      <alignment wrapText="1"/>
    </xf>
    <xf numFmtId="43" fontId="4" fillId="0" borderId="28" xfId="28" applyFont="1" applyFill="1" applyBorder="1" applyAlignment="1">
      <alignment wrapText="1"/>
    </xf>
    <xf numFmtId="43" fontId="4" fillId="0" borderId="31" xfId="28" applyFont="1" applyFill="1" applyBorder="1" applyAlignment="1">
      <alignment wrapText="1"/>
    </xf>
    <xf numFmtId="43" fontId="4" fillId="28" borderId="30" xfId="28" applyFont="1" applyFill="1" applyBorder="1" applyAlignment="1">
      <alignment wrapText="1"/>
    </xf>
    <xf numFmtId="165" fontId="5" fillId="25" borderId="0" xfId="0" applyNumberFormat="1" applyFont="1" applyFill="1"/>
    <xf numFmtId="165" fontId="4" fillId="29" borderId="17" xfId="28" applyNumberFormat="1" applyFont="1" applyFill="1" applyBorder="1" applyAlignment="1">
      <alignment horizontal="center" vertical="center" wrapText="1"/>
    </xf>
    <xf numFmtId="165" fontId="4" fillId="29" borderId="15" xfId="28" applyNumberFormat="1" applyFont="1" applyFill="1" applyBorder="1" applyAlignment="1">
      <alignment horizontal="center" vertical="center" wrapText="1"/>
    </xf>
    <xf numFmtId="165" fontId="3" fillId="24" borderId="27" xfId="28" applyNumberFormat="1" applyFont="1" applyFill="1" applyBorder="1"/>
    <xf numFmtId="165" fontId="3" fillId="24" borderId="20" xfId="28" applyNumberFormat="1" applyFont="1" applyFill="1" applyBorder="1"/>
    <xf numFmtId="165" fontId="3" fillId="0" borderId="25" xfId="28" applyNumberFormat="1" applyFont="1" applyBorder="1"/>
    <xf numFmtId="165" fontId="3" fillId="0" borderId="28" xfId="28" applyNumberFormat="1" applyFont="1" applyBorder="1"/>
    <xf numFmtId="165" fontId="4" fillId="27" borderId="25" xfId="28" applyNumberFormat="1" applyFont="1" applyFill="1" applyBorder="1"/>
    <xf numFmtId="165" fontId="4" fillId="27" borderId="16" xfId="28" applyNumberFormat="1" applyFont="1" applyFill="1" applyBorder="1"/>
    <xf numFmtId="165" fontId="3" fillId="24" borderId="25" xfId="28" applyNumberFormat="1" applyFont="1" applyFill="1" applyBorder="1"/>
    <xf numFmtId="165" fontId="3" fillId="24" borderId="22" xfId="28" applyNumberFormat="1" applyFont="1" applyFill="1" applyBorder="1"/>
    <xf numFmtId="165" fontId="4" fillId="27" borderId="26" xfId="28" applyNumberFormat="1" applyFont="1" applyFill="1" applyBorder="1"/>
    <xf numFmtId="165" fontId="3" fillId="0" borderId="22" xfId="28" applyNumberFormat="1" applyFont="1" applyFill="1" applyBorder="1"/>
    <xf numFmtId="165" fontId="3" fillId="27" borderId="25" xfId="28" applyNumberFormat="1" applyFont="1" applyFill="1" applyBorder="1"/>
    <xf numFmtId="165" fontId="3" fillId="0" borderId="10" xfId="28" applyNumberFormat="1" applyFont="1" applyBorder="1"/>
    <xf numFmtId="165" fontId="3" fillId="0" borderId="0" xfId="28" applyNumberFormat="1" applyFont="1" applyBorder="1"/>
    <xf numFmtId="165" fontId="4" fillId="28" borderId="17" xfId="28" applyNumberFormat="1" applyFont="1" applyFill="1" applyBorder="1"/>
    <xf numFmtId="165" fontId="24" fillId="27" borderId="0" xfId="0" applyNumberFormat="1" applyFont="1" applyFill="1" applyBorder="1" applyAlignment="1">
      <alignment horizontal="center"/>
    </xf>
    <xf numFmtId="165" fontId="3" fillId="24" borderId="19" xfId="28" applyNumberFormat="1" applyFont="1" applyFill="1" applyBorder="1"/>
    <xf numFmtId="165" fontId="4" fillId="27" borderId="22" xfId="28" applyNumberFormat="1" applyFont="1" applyFill="1" applyBorder="1"/>
    <xf numFmtId="165" fontId="4" fillId="0" borderId="28" xfId="28" applyNumberFormat="1" applyFont="1" applyFill="1" applyBorder="1"/>
    <xf numFmtId="165" fontId="4" fillId="28" borderId="28" xfId="28" applyNumberFormat="1" applyFont="1" applyFill="1" applyBorder="1"/>
    <xf numFmtId="165" fontId="31" fillId="0" borderId="28" xfId="28" applyNumberFormat="1" applyFont="1" applyBorder="1" applyAlignment="1">
      <alignment horizontal="center"/>
    </xf>
    <xf numFmtId="43" fontId="30" fillId="0" borderId="0" xfId="28" applyFont="1" applyAlignment="1">
      <alignment wrapText="1"/>
    </xf>
    <xf numFmtId="43" fontId="4" fillId="0" borderId="23" xfId="28" applyFont="1" applyBorder="1" applyAlignment="1"/>
    <xf numFmtId="0" fontId="4" fillId="26" borderId="24" xfId="28" applyNumberFormat="1" applyFont="1" applyFill="1" applyBorder="1" applyAlignment="1"/>
    <xf numFmtId="0" fontId="4" fillId="26" borderId="24" xfId="28" applyNumberFormat="1" applyFont="1" applyFill="1" applyBorder="1" applyAlignment="1">
      <alignment wrapText="1"/>
    </xf>
    <xf numFmtId="0" fontId="4" fillId="26" borderId="20" xfId="28" applyNumberFormat="1" applyFont="1" applyFill="1" applyBorder="1" applyAlignment="1"/>
    <xf numFmtId="0" fontId="4" fillId="26" borderId="21" xfId="28" applyNumberFormat="1" applyFont="1" applyFill="1" applyBorder="1" applyAlignment="1"/>
    <xf numFmtId="0" fontId="4" fillId="26" borderId="12" xfId="28" applyNumberFormat="1" applyFont="1" applyFill="1" applyBorder="1" applyAlignment="1"/>
    <xf numFmtId="0" fontId="4" fillId="26" borderId="12" xfId="28" applyNumberFormat="1" applyFont="1" applyFill="1" applyBorder="1" applyAlignment="1">
      <alignment wrapText="1"/>
    </xf>
    <xf numFmtId="0" fontId="4" fillId="26" borderId="22" xfId="28" applyNumberFormat="1" applyFont="1" applyFill="1" applyBorder="1" applyAlignment="1"/>
    <xf numFmtId="0" fontId="4" fillId="26" borderId="16" xfId="28" applyNumberFormat="1" applyFont="1" applyFill="1" applyBorder="1" applyAlignment="1"/>
    <xf numFmtId="0" fontId="3" fillId="0" borderId="0" xfId="28" applyNumberFormat="1" applyFont="1"/>
    <xf numFmtId="0" fontId="4" fillId="0" borderId="0" xfId="0" applyNumberFormat="1" applyFont="1" applyAlignment="1">
      <alignment horizontal="center"/>
    </xf>
    <xf numFmtId="0" fontId="24" fillId="25" borderId="0" xfId="0" applyNumberFormat="1" applyFont="1" applyFill="1" applyBorder="1" applyAlignment="1">
      <alignment horizontal="right"/>
    </xf>
    <xf numFmtId="0" fontId="4" fillId="0" borderId="0" xfId="28" applyNumberFormat="1" applyFont="1" applyBorder="1" applyAlignment="1">
      <alignment horizontal="left"/>
    </xf>
    <xf numFmtId="0" fontId="4" fillId="29" borderId="13" xfId="28" applyNumberFormat="1" applyFont="1" applyFill="1" applyBorder="1" applyAlignment="1">
      <alignment vertical="center"/>
    </xf>
    <xf numFmtId="0" fontId="4" fillId="24" borderId="14" xfId="28" applyNumberFormat="1" applyFont="1" applyFill="1" applyBorder="1"/>
    <xf numFmtId="0" fontId="3" fillId="0" borderId="12" xfId="28" applyNumberFormat="1" applyFont="1" applyBorder="1" applyAlignment="1">
      <alignment horizontal="left" vertical="center" wrapText="1"/>
    </xf>
    <xf numFmtId="0" fontId="3" fillId="0" borderId="12" xfId="28" applyNumberFormat="1" applyFont="1" applyBorder="1"/>
    <xf numFmtId="0" fontId="4" fillId="27" borderId="12" xfId="28" applyNumberFormat="1" applyFont="1" applyFill="1" applyBorder="1"/>
    <xf numFmtId="0" fontId="4" fillId="0" borderId="14" xfId="28" applyNumberFormat="1" applyFont="1" applyFill="1" applyBorder="1"/>
    <xf numFmtId="0" fontId="3" fillId="0" borderId="18" xfId="0" applyNumberFormat="1" applyFont="1" applyBorder="1"/>
    <xf numFmtId="0" fontId="3" fillId="0" borderId="12" xfId="0" applyNumberFormat="1" applyFont="1" applyBorder="1"/>
    <xf numFmtId="0" fontId="3" fillId="0" borderId="12" xfId="28" applyNumberFormat="1" applyFont="1" applyBorder="1" applyAlignment="1">
      <alignment wrapText="1"/>
    </xf>
    <xf numFmtId="0" fontId="30" fillId="24" borderId="14" xfId="28" applyNumberFormat="1" applyFont="1" applyFill="1" applyBorder="1"/>
    <xf numFmtId="0" fontId="4" fillId="0" borderId="18" xfId="28" applyNumberFormat="1" applyFont="1" applyFill="1" applyBorder="1"/>
    <xf numFmtId="0" fontId="4" fillId="28" borderId="13" xfId="28" applyNumberFormat="1" applyFont="1" applyFill="1" applyBorder="1"/>
    <xf numFmtId="164" fontId="3" fillId="26" borderId="12" xfId="28" applyNumberFormat="1" applyFont="1" applyFill="1" applyBorder="1"/>
    <xf numFmtId="0" fontId="4" fillId="26" borderId="14" xfId="28" applyNumberFormat="1" applyFont="1" applyFill="1" applyBorder="1"/>
    <xf numFmtId="43" fontId="4" fillId="26" borderId="28" xfId="28" applyFont="1" applyFill="1" applyBorder="1" applyAlignment="1">
      <alignment wrapText="1"/>
    </xf>
    <xf numFmtId="165" fontId="4" fillId="26" borderId="28" xfId="28" quotePrefix="1" applyNumberFormat="1" applyFont="1" applyFill="1" applyBorder="1"/>
    <xf numFmtId="165" fontId="4" fillId="26" borderId="22" xfId="28" applyNumberFormat="1" applyFont="1" applyFill="1" applyBorder="1"/>
    <xf numFmtId="165" fontId="3" fillId="26" borderId="25" xfId="28" applyNumberFormat="1" applyFont="1" applyFill="1" applyBorder="1"/>
    <xf numFmtId="165" fontId="3" fillId="26" borderId="22" xfId="28" applyNumberFormat="1" applyFont="1" applyFill="1" applyBorder="1"/>
    <xf numFmtId="43" fontId="3" fillId="26" borderId="16" xfId="28" applyFont="1" applyFill="1" applyBorder="1"/>
    <xf numFmtId="43" fontId="4" fillId="26" borderId="0" xfId="28" applyFont="1" applyFill="1"/>
    <xf numFmtId="0" fontId="0" fillId="0" borderId="0" xfId="0" applyNumberFormat="1" applyAlignment="1">
      <alignment vertical="center" wrapText="1"/>
    </xf>
    <xf numFmtId="0" fontId="27" fillId="0" borderId="0" xfId="0" applyNumberFormat="1" applyFont="1"/>
    <xf numFmtId="0" fontId="4" fillId="29" borderId="13" xfId="28" applyNumberFormat="1" applyFont="1" applyFill="1" applyBorder="1" applyAlignment="1">
      <alignment vertical="center" wrapText="1"/>
    </xf>
    <xf numFmtId="0" fontId="4" fillId="24" borderId="14" xfId="28" applyNumberFormat="1" applyFont="1" applyFill="1" applyBorder="1" applyAlignment="1">
      <alignment wrapText="1"/>
    </xf>
    <xf numFmtId="0" fontId="3" fillId="0" borderId="18" xfId="0" applyNumberFormat="1" applyFont="1" applyBorder="1" applyAlignment="1">
      <alignment wrapText="1"/>
    </xf>
    <xf numFmtId="0" fontId="3" fillId="0" borderId="12" xfId="0" applyNumberFormat="1" applyFont="1" applyBorder="1" applyAlignment="1">
      <alignment wrapText="1"/>
    </xf>
    <xf numFmtId="0" fontId="4" fillId="0" borderId="14" xfId="28" applyNumberFormat="1" applyFont="1" applyFill="1" applyBorder="1" applyAlignment="1">
      <alignment wrapText="1"/>
    </xf>
    <xf numFmtId="0" fontId="0" fillId="0" borderId="0" xfId="0" applyNumberFormat="1"/>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wrapText="1"/>
    </xf>
    <xf numFmtId="0" fontId="3" fillId="0" borderId="0" xfId="0" quotePrefix="1" applyFont="1" applyAlignment="1">
      <alignment horizontal="left" wrapText="1"/>
    </xf>
    <xf numFmtId="0" fontId="32" fillId="0" borderId="12" xfId="28" applyNumberFormat="1" applyFont="1" applyBorder="1" applyAlignment="1">
      <alignment horizontal="left" vertical="center" wrapText="1"/>
    </xf>
    <xf numFmtId="0" fontId="32" fillId="0" borderId="18" xfId="0" applyNumberFormat="1" applyFont="1" applyBorder="1"/>
    <xf numFmtId="0" fontId="4" fillId="27" borderId="14" xfId="28" applyNumberFormat="1" applyFont="1" applyFill="1" applyBorder="1"/>
    <xf numFmtId="165" fontId="33" fillId="25" borderId="0" xfId="0" applyNumberFormat="1" applyFont="1" applyFill="1"/>
    <xf numFmtId="0" fontId="28" fillId="0" borderId="12" xfId="28" applyNumberFormat="1" applyFont="1" applyBorder="1" applyAlignment="1">
      <alignment horizontal="left" vertical="center" wrapText="1"/>
    </xf>
    <xf numFmtId="0" fontId="34" fillId="0" borderId="12" xfId="28" applyNumberFormat="1" applyFont="1" applyBorder="1" applyAlignment="1">
      <alignment horizontal="left" vertical="center" wrapText="1"/>
    </xf>
    <xf numFmtId="43" fontId="4" fillId="27" borderId="35" xfId="28" applyFont="1" applyFill="1" applyBorder="1" applyAlignment="1">
      <alignment horizontal="center"/>
    </xf>
    <xf numFmtId="43" fontId="4" fillId="27" borderId="15" xfId="28" applyFont="1" applyFill="1" applyBorder="1" applyAlignment="1">
      <alignment horizontal="center"/>
    </xf>
    <xf numFmtId="0" fontId="4" fillId="0" borderId="0" xfId="0" applyFont="1" applyAlignment="1">
      <alignment horizontal="left"/>
    </xf>
    <xf numFmtId="0" fontId="4" fillId="0" borderId="0" xfId="0" applyFont="1" applyAlignment="1">
      <alignment horizontal="center"/>
    </xf>
    <xf numFmtId="0" fontId="3" fillId="0" borderId="0" xfId="0" applyNumberFormat="1" applyFont="1" applyAlignment="1">
      <alignment horizontal="center"/>
    </xf>
    <xf numFmtId="0" fontId="4" fillId="0" borderId="0" xfId="0" applyNumberFormat="1" applyFont="1" applyAlignment="1">
      <alignment horizontal="center"/>
    </xf>
    <xf numFmtId="0" fontId="4" fillId="24" borderId="12" xfId="28" applyNumberFormat="1" applyFont="1" applyFill="1" applyBorder="1" applyAlignment="1">
      <alignment horizontal="center" wrapText="1"/>
    </xf>
    <xf numFmtId="0" fontId="4" fillId="24" borderId="22" xfId="28" applyNumberFormat="1" applyFont="1" applyFill="1" applyBorder="1" applyAlignment="1">
      <alignment horizontal="center" wrapText="1"/>
    </xf>
    <xf numFmtId="0" fontId="31" fillId="0" borderId="34" xfId="28" applyNumberFormat="1" applyFont="1" applyBorder="1" applyAlignment="1">
      <alignment horizontal="center" wrapText="1"/>
    </xf>
    <xf numFmtId="164" fontId="31" fillId="0" borderId="12" xfId="28" applyNumberFormat="1" applyFont="1" applyBorder="1"/>
    <xf numFmtId="0" fontId="36" fillId="0" borderId="12" xfId="28" applyNumberFormat="1" applyFont="1" applyBorder="1" applyAlignment="1">
      <alignment horizontal="left" vertical="center" wrapText="1"/>
    </xf>
    <xf numFmtId="43" fontId="31" fillId="0" borderId="28" xfId="28" applyFont="1" applyBorder="1" applyAlignment="1">
      <alignment wrapText="1"/>
    </xf>
    <xf numFmtId="165" fontId="31" fillId="0" borderId="28" xfId="28" quotePrefix="1" applyNumberFormat="1" applyFont="1" applyBorder="1"/>
    <xf numFmtId="165" fontId="31" fillId="0" borderId="28" xfId="28" applyNumberFormat="1" applyFont="1" applyBorder="1"/>
    <xf numFmtId="165" fontId="31" fillId="0" borderId="25" xfId="28" applyNumberFormat="1" applyFont="1" applyBorder="1"/>
    <xf numFmtId="43" fontId="31" fillId="0" borderId="26" xfId="28" applyFont="1" applyBorder="1"/>
    <xf numFmtId="43" fontId="31" fillId="0" borderId="0" xfId="28" applyFont="1"/>
    <xf numFmtId="0" fontId="31" fillId="0" borderId="0" xfId="28" applyNumberFormat="1" applyFont="1" applyAlignment="1">
      <alignment wrapText="1"/>
    </xf>
    <xf numFmtId="165" fontId="4" fillId="26" borderId="25" xfId="28" applyNumberFormat="1" applyFont="1" applyFill="1" applyBorder="1"/>
    <xf numFmtId="43" fontId="4" fillId="26" borderId="16" xfId="28" applyFont="1" applyFill="1" applyBorder="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8"/>
  <sheetViews>
    <sheetView zoomScaleNormal="100" zoomScaleSheetLayoutView="100" workbookViewId="0">
      <selection activeCell="A16" sqref="A16"/>
    </sheetView>
  </sheetViews>
  <sheetFormatPr defaultColWidth="9.140625" defaultRowHeight="12" x14ac:dyDescent="0.2"/>
  <cols>
    <col min="1" max="1" width="184.140625" style="29" customWidth="1"/>
    <col min="2" max="8" width="9.140625" style="9"/>
    <col min="9" max="9" width="26.7109375" style="9" customWidth="1"/>
    <col min="10" max="16384" width="9.140625" style="9"/>
  </cols>
  <sheetData>
    <row r="1" spans="1:11" x14ac:dyDescent="0.2">
      <c r="A1" s="34" t="s">
        <v>5</v>
      </c>
      <c r="B1" s="33"/>
      <c r="C1" s="33"/>
      <c r="D1" s="33"/>
      <c r="E1" s="33"/>
      <c r="F1" s="33"/>
      <c r="G1" s="33"/>
      <c r="H1" s="33"/>
      <c r="I1" s="33"/>
      <c r="J1" s="33"/>
      <c r="K1" s="33"/>
    </row>
    <row r="2" spans="1:11" x14ac:dyDescent="0.2">
      <c r="A2" s="30" t="s">
        <v>19</v>
      </c>
      <c r="B2" s="16"/>
      <c r="C2" s="16"/>
      <c r="D2" s="16"/>
      <c r="E2" s="16"/>
      <c r="F2" s="16"/>
      <c r="G2" s="16"/>
      <c r="H2" s="16"/>
      <c r="I2" s="16"/>
      <c r="J2" s="16"/>
      <c r="K2" s="16"/>
    </row>
    <row r="3" spans="1:11" x14ac:dyDescent="0.2">
      <c r="A3" s="35" t="s">
        <v>13</v>
      </c>
      <c r="B3" s="15"/>
      <c r="C3" s="15"/>
      <c r="D3" s="15"/>
      <c r="E3" s="15"/>
      <c r="F3" s="15"/>
      <c r="G3" s="15"/>
      <c r="H3" s="15"/>
      <c r="I3" s="15"/>
    </row>
    <row r="4" spans="1:11" ht="15.75" x14ac:dyDescent="0.25">
      <c r="A4" s="128"/>
      <c r="C4" s="10"/>
    </row>
    <row r="5" spans="1:11" ht="15.75" x14ac:dyDescent="0.25">
      <c r="A5" s="129" t="s">
        <v>3</v>
      </c>
    </row>
    <row r="6" spans="1:11" ht="31.5" x14ac:dyDescent="0.25">
      <c r="A6" s="130" t="s">
        <v>14</v>
      </c>
    </row>
    <row r="7" spans="1:11" ht="15.75" x14ac:dyDescent="0.25">
      <c r="A7" s="130"/>
    </row>
    <row r="8" spans="1:11" ht="15.75" x14ac:dyDescent="0.25">
      <c r="A8" s="129" t="s">
        <v>4</v>
      </c>
    </row>
    <row r="9" spans="1:11" ht="31.5" x14ac:dyDescent="0.25">
      <c r="A9" s="130" t="s">
        <v>15</v>
      </c>
    </row>
    <row r="10" spans="1:11" ht="15.75" x14ac:dyDescent="0.25">
      <c r="A10" s="130" t="s">
        <v>50</v>
      </c>
    </row>
    <row r="11" spans="1:11" ht="15.75" x14ac:dyDescent="0.25">
      <c r="A11" s="131" t="s">
        <v>17</v>
      </c>
    </row>
    <row r="12" spans="1:11" ht="15.75" x14ac:dyDescent="0.25">
      <c r="A12" s="131" t="s">
        <v>16</v>
      </c>
    </row>
    <row r="13" spans="1:11" ht="15.75" x14ac:dyDescent="0.25">
      <c r="A13" s="132" t="s">
        <v>18</v>
      </c>
    </row>
    <row r="14" spans="1:11" ht="15.75" x14ac:dyDescent="0.25">
      <c r="A14" s="132" t="s">
        <v>22</v>
      </c>
    </row>
    <row r="15" spans="1:11" ht="15.75" x14ac:dyDescent="0.25">
      <c r="A15" s="130" t="s">
        <v>23</v>
      </c>
    </row>
    <row r="16" spans="1:11" ht="15.75" x14ac:dyDescent="0.25">
      <c r="A16" s="130" t="s">
        <v>51</v>
      </c>
    </row>
    <row r="17" spans="1:1" s="11" customFormat="1" x14ac:dyDescent="0.2">
      <c r="A17" s="36" t="s">
        <v>52</v>
      </c>
    </row>
    <row r="18" spans="1:1" s="11" customFormat="1" x14ac:dyDescent="0.2">
      <c r="A18" s="36" t="s">
        <v>53</v>
      </c>
    </row>
  </sheetData>
  <phoneticPr fontId="23" type="noConversion"/>
  <pageMargins left="0.75" right="0.75" top="1" bottom="1" header="0.5" footer="0.5"/>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5"/>
  <sheetViews>
    <sheetView tabSelected="1" view="pageBreakPreview" zoomScale="90" zoomScaleNormal="100" zoomScaleSheetLayoutView="90" workbookViewId="0">
      <pane xSplit="3" ySplit="7" topLeftCell="D68" activePane="bottomRight" state="frozen"/>
      <selection pane="topRight" activeCell="D1" sqref="D1"/>
      <selection pane="bottomLeft" activeCell="A13" sqref="A13"/>
      <selection pane="bottomRight" activeCell="I77" sqref="I77"/>
    </sheetView>
  </sheetViews>
  <sheetFormatPr defaultColWidth="9.140625" defaultRowHeight="15.75" x14ac:dyDescent="0.25"/>
  <cols>
    <col min="1" max="1" width="7.140625" style="25" customWidth="1"/>
    <col min="2" max="2" width="72.28515625" style="95" bestFit="1" customWidth="1"/>
    <col min="3" max="3" width="12.28515625" style="55" customWidth="1"/>
    <col min="4" max="4" width="10.85546875" style="2" customWidth="1"/>
    <col min="5" max="5" width="11" style="45" customWidth="1"/>
    <col min="6" max="8" width="18.42578125" style="45" customWidth="1"/>
    <col min="9" max="9" width="16.7109375" style="2" customWidth="1"/>
    <col min="10" max="10" width="48.5703125" style="2" customWidth="1"/>
    <col min="11" max="16384" width="9.140625" style="2"/>
  </cols>
  <sheetData>
    <row r="1" spans="1:10" ht="21.75" customHeight="1" thickBot="1" x14ac:dyDescent="0.3">
      <c r="B1" s="96" t="s">
        <v>20</v>
      </c>
      <c r="C1" s="142" t="s">
        <v>47</v>
      </c>
      <c r="D1" s="142"/>
      <c r="E1" s="141" t="s">
        <v>48</v>
      </c>
      <c r="F1" s="141"/>
      <c r="G1" s="141"/>
      <c r="H1" s="141"/>
      <c r="I1" s="32"/>
    </row>
    <row r="2" spans="1:10" ht="20.25" customHeight="1" x14ac:dyDescent="0.25">
      <c r="B2" s="87" t="s">
        <v>35</v>
      </c>
      <c r="C2" s="88"/>
      <c r="D2" s="87"/>
      <c r="E2" s="87"/>
      <c r="F2" s="89"/>
      <c r="G2" s="89"/>
      <c r="H2" s="89"/>
      <c r="I2" s="90"/>
    </row>
    <row r="3" spans="1:10" ht="20.25" customHeight="1" x14ac:dyDescent="0.25">
      <c r="B3" s="91" t="s">
        <v>34</v>
      </c>
      <c r="C3" s="92"/>
      <c r="D3" s="91"/>
      <c r="E3" s="91"/>
      <c r="F3" s="93"/>
      <c r="G3" s="93"/>
      <c r="H3" s="93"/>
      <c r="I3" s="94"/>
    </row>
    <row r="4" spans="1:10" s="6" customFormat="1" x14ac:dyDescent="0.25">
      <c r="A4" s="26"/>
      <c r="B4" s="97" t="s">
        <v>2</v>
      </c>
      <c r="C4" s="54"/>
      <c r="D4" s="7"/>
      <c r="E4" s="79">
        <v>55.98</v>
      </c>
      <c r="F4" s="136" t="s">
        <v>71</v>
      </c>
      <c r="G4" s="62"/>
      <c r="H4" s="62"/>
      <c r="I4" s="8"/>
    </row>
    <row r="5" spans="1:10" ht="16.5" thickBot="1" x14ac:dyDescent="0.3">
      <c r="B5" s="98"/>
      <c r="C5" s="53"/>
      <c r="D5" s="1"/>
      <c r="E5" s="37"/>
    </row>
    <row r="6" spans="1:10" ht="16.5" thickBot="1" x14ac:dyDescent="0.3">
      <c r="F6" s="86" t="s">
        <v>45</v>
      </c>
      <c r="G6" s="139"/>
      <c r="H6" s="139"/>
      <c r="I6" s="140"/>
    </row>
    <row r="7" spans="1:10" s="18" customFormat="1" ht="48" thickBot="1" x14ac:dyDescent="0.3">
      <c r="A7" s="27"/>
      <c r="B7" s="99" t="s">
        <v>0</v>
      </c>
      <c r="C7" s="19" t="s">
        <v>6</v>
      </c>
      <c r="D7" s="38" t="s">
        <v>1</v>
      </c>
      <c r="E7" s="38" t="s">
        <v>88</v>
      </c>
      <c r="F7" s="63" t="s">
        <v>46</v>
      </c>
      <c r="G7" s="64" t="s">
        <v>90</v>
      </c>
      <c r="H7" s="64" t="s">
        <v>89</v>
      </c>
      <c r="I7" s="20" t="s">
        <v>7</v>
      </c>
      <c r="J7" s="85" t="s">
        <v>44</v>
      </c>
    </row>
    <row r="8" spans="1:10" ht="18" customHeight="1" x14ac:dyDescent="0.25">
      <c r="A8" s="28">
        <v>1</v>
      </c>
      <c r="B8" s="100" t="s">
        <v>72</v>
      </c>
      <c r="C8" s="56"/>
      <c r="D8" s="39"/>
      <c r="E8" s="80"/>
      <c r="F8" s="65"/>
      <c r="G8" s="66"/>
      <c r="H8" s="66"/>
      <c r="I8" s="13"/>
    </row>
    <row r="9" spans="1:10" ht="28.5" x14ac:dyDescent="0.25">
      <c r="A9" s="28">
        <v>1.1000000000000001</v>
      </c>
      <c r="B9" s="137" t="s">
        <v>83</v>
      </c>
      <c r="C9" s="17" t="s">
        <v>36</v>
      </c>
      <c r="D9" s="40">
        <v>20</v>
      </c>
      <c r="E9" s="68"/>
      <c r="F9" s="67">
        <f t="shared" ref="F9:F14" si="0">E9*D9</f>
        <v>0</v>
      </c>
      <c r="G9" s="68"/>
      <c r="H9" s="68"/>
      <c r="I9" s="14">
        <f>H9/$E$4</f>
        <v>0</v>
      </c>
      <c r="J9" s="2" t="s">
        <v>40</v>
      </c>
    </row>
    <row r="10" spans="1:10" x14ac:dyDescent="0.25">
      <c r="A10" s="28">
        <v>1.2</v>
      </c>
      <c r="B10" s="137" t="s">
        <v>79</v>
      </c>
      <c r="C10" s="17" t="s">
        <v>36</v>
      </c>
      <c r="D10" s="40">
        <v>20</v>
      </c>
      <c r="E10" s="68"/>
      <c r="F10" s="67">
        <f t="shared" si="0"/>
        <v>0</v>
      </c>
      <c r="G10" s="68"/>
      <c r="H10" s="68"/>
      <c r="I10" s="14">
        <f t="shared" ref="I10:I11" si="1">H10/$E$4</f>
        <v>0</v>
      </c>
      <c r="J10" s="2" t="s">
        <v>40</v>
      </c>
    </row>
    <row r="11" spans="1:10" s="155" customFormat="1" x14ac:dyDescent="0.25">
      <c r="A11" s="148">
        <v>1.3</v>
      </c>
      <c r="B11" s="149" t="s">
        <v>78</v>
      </c>
      <c r="C11" s="150" t="s">
        <v>36</v>
      </c>
      <c r="D11" s="151">
        <v>20</v>
      </c>
      <c r="E11" s="152">
        <f>E4*1000</f>
        <v>55980</v>
      </c>
      <c r="F11" s="153">
        <f>E11*D11</f>
        <v>1119600</v>
      </c>
      <c r="G11" s="152"/>
      <c r="H11" s="152">
        <f>F11</f>
        <v>1119600</v>
      </c>
      <c r="I11" s="154">
        <f t="shared" si="1"/>
        <v>20000</v>
      </c>
    </row>
    <row r="12" spans="1:10" ht="18" customHeight="1" x14ac:dyDescent="0.25">
      <c r="A12" s="28">
        <v>1.4</v>
      </c>
      <c r="B12" s="133"/>
      <c r="C12" s="17"/>
      <c r="D12" s="40"/>
      <c r="E12" s="68"/>
      <c r="F12" s="67">
        <f t="shared" si="0"/>
        <v>0</v>
      </c>
      <c r="G12" s="68"/>
      <c r="H12" s="68"/>
      <c r="I12" s="14">
        <f>H12/$E$4</f>
        <v>0</v>
      </c>
    </row>
    <row r="13" spans="1:10" ht="18" customHeight="1" x14ac:dyDescent="0.25">
      <c r="A13" s="28">
        <v>1.5</v>
      </c>
      <c r="B13" s="133"/>
      <c r="C13" s="17"/>
      <c r="D13" s="40"/>
      <c r="E13" s="68"/>
      <c r="F13" s="67">
        <f t="shared" si="0"/>
        <v>0</v>
      </c>
      <c r="G13" s="68"/>
      <c r="H13" s="68"/>
      <c r="I13" s="14">
        <f>H13/$E$4</f>
        <v>0</v>
      </c>
    </row>
    <row r="14" spans="1:10" ht="18" customHeight="1" x14ac:dyDescent="0.25">
      <c r="A14" s="28">
        <v>1.6</v>
      </c>
      <c r="B14" s="102"/>
      <c r="C14" s="17"/>
      <c r="D14" s="40"/>
      <c r="E14" s="68"/>
      <c r="F14" s="67">
        <f t="shared" si="0"/>
        <v>0</v>
      </c>
      <c r="G14" s="68"/>
      <c r="H14" s="68"/>
      <c r="I14" s="14">
        <f>H14/$E$4</f>
        <v>0</v>
      </c>
    </row>
    <row r="15" spans="1:10" s="3" customFormat="1" ht="18" customHeight="1" x14ac:dyDescent="0.25">
      <c r="A15" s="28"/>
      <c r="B15" s="103" t="s">
        <v>24</v>
      </c>
      <c r="C15" s="57"/>
      <c r="D15" s="41"/>
      <c r="E15" s="43"/>
      <c r="F15" s="69">
        <f>SUM(F9:F14)</f>
        <v>1119600</v>
      </c>
      <c r="G15" s="70">
        <f>SUM(G9:G14)</f>
        <v>0</v>
      </c>
      <c r="H15" s="70">
        <f t="shared" ref="H15" si="2">SUM(H9:H14)</f>
        <v>1119600</v>
      </c>
      <c r="I15" s="22">
        <f>SUM(I9:I14)</f>
        <v>20000</v>
      </c>
    </row>
    <row r="16" spans="1:10" s="3" customFormat="1" ht="18" customHeight="1" x14ac:dyDescent="0.25">
      <c r="A16" s="28"/>
      <c r="B16" s="104"/>
      <c r="C16" s="46"/>
      <c r="D16" s="42"/>
      <c r="E16" s="42"/>
      <c r="F16" s="42"/>
      <c r="G16" s="42"/>
      <c r="H16" s="42"/>
      <c r="I16" s="4"/>
    </row>
    <row r="17" spans="1:10" ht="18" customHeight="1" x14ac:dyDescent="0.25">
      <c r="A17" s="28">
        <v>2</v>
      </c>
      <c r="B17" s="100" t="s">
        <v>73</v>
      </c>
      <c r="C17" s="58"/>
      <c r="D17" s="39"/>
      <c r="E17" s="72"/>
      <c r="F17" s="71"/>
      <c r="G17" s="72"/>
      <c r="H17" s="72"/>
      <c r="I17" s="5"/>
    </row>
    <row r="18" spans="1:10" ht="28.5" x14ac:dyDescent="0.25">
      <c r="A18" s="28">
        <v>2.1</v>
      </c>
      <c r="B18" s="137" t="s">
        <v>74</v>
      </c>
      <c r="C18" s="52" t="s">
        <v>36</v>
      </c>
      <c r="D18" s="40">
        <v>20</v>
      </c>
      <c r="E18" s="68"/>
      <c r="F18" s="67">
        <f t="shared" ref="F18:F23" si="3">E18*D18</f>
        <v>0</v>
      </c>
      <c r="G18" s="68"/>
      <c r="H18" s="68"/>
      <c r="I18" s="14">
        <f>H18/$E$4</f>
        <v>0</v>
      </c>
    </row>
    <row r="19" spans="1:10" ht="28.5" x14ac:dyDescent="0.25">
      <c r="A19" s="28">
        <v>2.2000000000000002</v>
      </c>
      <c r="B19" s="138" t="s">
        <v>75</v>
      </c>
      <c r="C19" s="52" t="s">
        <v>55</v>
      </c>
      <c r="D19" s="40">
        <v>80</v>
      </c>
      <c r="E19" s="68"/>
      <c r="F19" s="67">
        <f t="shared" si="3"/>
        <v>0</v>
      </c>
      <c r="G19" s="68"/>
      <c r="H19" s="68"/>
      <c r="I19" s="14">
        <f t="shared" ref="I19:I20" si="4">H19/$E$4</f>
        <v>0</v>
      </c>
      <c r="J19" s="2" t="s">
        <v>40</v>
      </c>
    </row>
    <row r="20" spans="1:10" x14ac:dyDescent="0.25">
      <c r="A20" s="28">
        <v>2.2999999999999998</v>
      </c>
      <c r="B20" s="138" t="s">
        <v>76</v>
      </c>
      <c r="C20" s="52" t="s">
        <v>54</v>
      </c>
      <c r="D20" s="40">
        <v>10000</v>
      </c>
      <c r="E20" s="68"/>
      <c r="F20" s="67">
        <f t="shared" si="3"/>
        <v>0</v>
      </c>
      <c r="G20" s="68"/>
      <c r="H20" s="68"/>
      <c r="I20" s="14">
        <f t="shared" si="4"/>
        <v>0</v>
      </c>
      <c r="J20" s="2" t="s">
        <v>40</v>
      </c>
    </row>
    <row r="21" spans="1:10" ht="30.75" customHeight="1" x14ac:dyDescent="0.25">
      <c r="A21" s="28">
        <v>2.4</v>
      </c>
      <c r="B21" s="133" t="s">
        <v>56</v>
      </c>
      <c r="C21" s="52" t="s">
        <v>57</v>
      </c>
      <c r="D21" s="40">
        <v>20</v>
      </c>
      <c r="E21" s="68"/>
      <c r="F21" s="67">
        <f t="shared" si="3"/>
        <v>0</v>
      </c>
      <c r="G21" s="68"/>
      <c r="H21" s="68"/>
      <c r="I21" s="14">
        <f>H21/$E$4</f>
        <v>0</v>
      </c>
    </row>
    <row r="22" spans="1:10" ht="18" customHeight="1" x14ac:dyDescent="0.25">
      <c r="A22" s="28">
        <v>2.5</v>
      </c>
      <c r="B22" s="134" t="s">
        <v>77</v>
      </c>
      <c r="C22" s="52" t="s">
        <v>58</v>
      </c>
      <c r="D22" s="40">
        <v>40</v>
      </c>
      <c r="E22" s="68"/>
      <c r="F22" s="67">
        <f t="shared" si="3"/>
        <v>0</v>
      </c>
      <c r="G22" s="68"/>
      <c r="H22" s="68"/>
      <c r="I22" s="14">
        <f>H22/$E$4</f>
        <v>0</v>
      </c>
    </row>
    <row r="23" spans="1:10" ht="18" customHeight="1" x14ac:dyDescent="0.25">
      <c r="A23" s="28">
        <v>2.6</v>
      </c>
      <c r="B23" s="106"/>
      <c r="C23" s="52"/>
      <c r="D23" s="40"/>
      <c r="E23" s="68"/>
      <c r="F23" s="67">
        <f t="shared" si="3"/>
        <v>0</v>
      </c>
      <c r="G23" s="68"/>
      <c r="H23" s="68"/>
      <c r="I23" s="14">
        <f>H23/$E$4</f>
        <v>0</v>
      </c>
    </row>
    <row r="24" spans="1:10" s="3" customFormat="1" ht="18" customHeight="1" x14ac:dyDescent="0.25">
      <c r="A24" s="28"/>
      <c r="B24" s="103" t="s">
        <v>25</v>
      </c>
      <c r="C24" s="57"/>
      <c r="D24" s="41"/>
      <c r="E24" s="43"/>
      <c r="F24" s="69">
        <f>SUM(F18:F23)</f>
        <v>0</v>
      </c>
      <c r="G24" s="69">
        <f>SUM(G18:G23)</f>
        <v>0</v>
      </c>
      <c r="H24" s="69">
        <f>SUM(H18:H23)</f>
        <v>0</v>
      </c>
      <c r="I24" s="22">
        <f>SUM(I18:I23)</f>
        <v>0</v>
      </c>
    </row>
    <row r="25" spans="1:10" s="119" customFormat="1" ht="18" customHeight="1" x14ac:dyDescent="0.25">
      <c r="A25" s="111"/>
      <c r="B25" s="112"/>
      <c r="C25" s="113"/>
      <c r="D25" s="114"/>
      <c r="E25" s="115"/>
      <c r="F25" s="157"/>
      <c r="G25" s="115"/>
      <c r="H25" s="115"/>
      <c r="I25" s="158"/>
    </row>
    <row r="26" spans="1:10" ht="18" customHeight="1" x14ac:dyDescent="0.25">
      <c r="A26" s="28">
        <v>3</v>
      </c>
      <c r="B26" s="100" t="s">
        <v>28</v>
      </c>
      <c r="C26" s="58"/>
      <c r="D26" s="39"/>
      <c r="E26" s="72"/>
      <c r="F26" s="71"/>
      <c r="G26" s="72"/>
      <c r="H26" s="72"/>
      <c r="I26" s="5"/>
    </row>
    <row r="27" spans="1:10" ht="18" customHeight="1" x14ac:dyDescent="0.25">
      <c r="A27" s="28">
        <v>3.1</v>
      </c>
      <c r="B27" s="105" t="s">
        <v>26</v>
      </c>
      <c r="C27" s="52" t="s">
        <v>38</v>
      </c>
      <c r="D27" s="40">
        <v>1</v>
      </c>
      <c r="E27" s="68"/>
      <c r="F27" s="67">
        <f>E27*D27</f>
        <v>0</v>
      </c>
      <c r="G27" s="68"/>
      <c r="H27" s="68"/>
      <c r="I27" s="14">
        <f t="shared" ref="I27:I30" si="5">H27/$E$4</f>
        <v>0</v>
      </c>
    </row>
    <row r="28" spans="1:10" ht="18" customHeight="1" x14ac:dyDescent="0.25">
      <c r="A28" s="28">
        <v>3.2</v>
      </c>
      <c r="B28" s="105" t="s">
        <v>59</v>
      </c>
      <c r="C28" s="52" t="s">
        <v>39</v>
      </c>
      <c r="D28" s="40">
        <v>20</v>
      </c>
      <c r="E28" s="68"/>
      <c r="F28" s="67">
        <f>E28*D28</f>
        <v>0</v>
      </c>
      <c r="G28" s="68"/>
      <c r="H28" s="68"/>
      <c r="I28" s="14"/>
    </row>
    <row r="29" spans="1:10" ht="18" customHeight="1" x14ac:dyDescent="0.25">
      <c r="A29" s="28">
        <v>3.3</v>
      </c>
      <c r="B29" s="105"/>
      <c r="C29" s="52"/>
      <c r="D29" s="40"/>
      <c r="E29" s="68"/>
      <c r="F29" s="67">
        <f>E29*D29</f>
        <v>0</v>
      </c>
      <c r="G29" s="68"/>
      <c r="H29" s="68"/>
      <c r="I29" s="14">
        <f t="shared" si="5"/>
        <v>0</v>
      </c>
    </row>
    <row r="30" spans="1:10" ht="18" customHeight="1" x14ac:dyDescent="0.25">
      <c r="A30" s="28">
        <v>0.4</v>
      </c>
      <c r="B30" s="106"/>
      <c r="C30" s="52"/>
      <c r="D30" s="40"/>
      <c r="E30" s="68"/>
      <c r="F30" s="67">
        <f>E30*D30</f>
        <v>0</v>
      </c>
      <c r="G30" s="68"/>
      <c r="H30" s="68"/>
      <c r="I30" s="14">
        <f t="shared" si="5"/>
        <v>0</v>
      </c>
    </row>
    <row r="31" spans="1:10" s="3" customFormat="1" ht="18" customHeight="1" x14ac:dyDescent="0.25">
      <c r="A31" s="28"/>
      <c r="B31" s="135"/>
      <c r="C31" s="57"/>
      <c r="D31" s="41"/>
      <c r="E31" s="81"/>
      <c r="F31" s="69">
        <f>SUM(F27:F30)</f>
        <v>0</v>
      </c>
      <c r="G31" s="69">
        <f t="shared" ref="G31:I31" si="6">SUM(G27:G30)</f>
        <v>0</v>
      </c>
      <c r="H31" s="69">
        <f t="shared" si="6"/>
        <v>0</v>
      </c>
      <c r="I31" s="69">
        <f>SUM(I27:I30)</f>
        <v>0</v>
      </c>
    </row>
    <row r="32" spans="1:10" s="3" customFormat="1" ht="18" customHeight="1" x14ac:dyDescent="0.25">
      <c r="A32" s="28"/>
      <c r="B32" s="104"/>
      <c r="C32" s="46"/>
      <c r="D32" s="42"/>
      <c r="E32" s="42"/>
      <c r="F32" s="42"/>
      <c r="G32" s="42"/>
      <c r="H32" s="42"/>
      <c r="I32" s="4"/>
    </row>
    <row r="33" spans="1:10" ht="18" customHeight="1" x14ac:dyDescent="0.25">
      <c r="A33" s="28">
        <v>4</v>
      </c>
      <c r="B33" s="100" t="s">
        <v>29</v>
      </c>
      <c r="C33" s="58"/>
      <c r="D33" s="39"/>
      <c r="E33" s="72"/>
      <c r="F33" s="71"/>
      <c r="G33" s="72"/>
      <c r="H33" s="72"/>
      <c r="I33" s="5"/>
    </row>
    <row r="34" spans="1:10" ht="47.25" x14ac:dyDescent="0.25">
      <c r="A34" s="28">
        <v>4.0999999999999996</v>
      </c>
      <c r="B34" s="133" t="s">
        <v>60</v>
      </c>
      <c r="C34" s="52" t="s">
        <v>37</v>
      </c>
      <c r="D34" s="40">
        <v>20</v>
      </c>
      <c r="E34" s="68"/>
      <c r="F34" s="67">
        <f>E34*D34</f>
        <v>0</v>
      </c>
      <c r="G34" s="68"/>
      <c r="H34" s="68"/>
      <c r="I34" s="14">
        <f t="shared" ref="I34:I37" si="7">H34/$E$4</f>
        <v>0</v>
      </c>
    </row>
    <row r="35" spans="1:10" ht="47.25" x14ac:dyDescent="0.25">
      <c r="A35" s="28">
        <v>4.2</v>
      </c>
      <c r="B35" s="133" t="s">
        <v>61</v>
      </c>
      <c r="C35" s="52" t="s">
        <v>37</v>
      </c>
      <c r="D35" s="40">
        <v>20</v>
      </c>
      <c r="E35" s="68"/>
      <c r="F35" s="67">
        <f>E35*D35</f>
        <v>0</v>
      </c>
      <c r="G35" s="68"/>
      <c r="H35" s="68"/>
      <c r="I35" s="14"/>
      <c r="J35" s="2" t="s">
        <v>40</v>
      </c>
    </row>
    <row r="36" spans="1:10" ht="31.5" x14ac:dyDescent="0.25">
      <c r="A36" s="28">
        <v>4.3</v>
      </c>
      <c r="B36" s="133" t="s">
        <v>62</v>
      </c>
      <c r="C36" s="52" t="s">
        <v>64</v>
      </c>
      <c r="D36" s="40">
        <v>122</v>
      </c>
      <c r="E36" s="68"/>
      <c r="F36" s="67">
        <f>E36*D36</f>
        <v>0</v>
      </c>
      <c r="G36" s="68"/>
      <c r="H36" s="68"/>
      <c r="I36" s="14">
        <f t="shared" si="7"/>
        <v>0</v>
      </c>
      <c r="J36" s="2" t="s">
        <v>40</v>
      </c>
    </row>
    <row r="37" spans="1:10" ht="28.5" x14ac:dyDescent="0.25">
      <c r="A37" s="28">
        <v>4.4000000000000004</v>
      </c>
      <c r="B37" s="133" t="s">
        <v>63</v>
      </c>
      <c r="C37" s="52" t="s">
        <v>65</v>
      </c>
      <c r="D37" s="40">
        <f>30.5*4</f>
        <v>122</v>
      </c>
      <c r="E37" s="68"/>
      <c r="F37" s="67">
        <f>E37*D37</f>
        <v>0</v>
      </c>
      <c r="G37" s="68"/>
      <c r="H37" s="68"/>
      <c r="I37" s="14">
        <f t="shared" si="7"/>
        <v>0</v>
      </c>
    </row>
    <row r="38" spans="1:10" s="3" customFormat="1" ht="18" customHeight="1" x14ac:dyDescent="0.25">
      <c r="A38" s="28"/>
      <c r="B38" s="103" t="s">
        <v>8</v>
      </c>
      <c r="C38" s="57"/>
      <c r="D38" s="41"/>
      <c r="E38" s="43"/>
      <c r="F38" s="69">
        <f>SUM(F34:F37)</f>
        <v>0</v>
      </c>
      <c r="G38" s="43">
        <f>SUM(G34:G37)</f>
        <v>0</v>
      </c>
      <c r="H38" s="43">
        <f t="shared" ref="H38" si="8">SUM(H34:H37)</f>
        <v>0</v>
      </c>
      <c r="I38" s="24">
        <f>SUM(I34:I37)</f>
        <v>0</v>
      </c>
    </row>
    <row r="39" spans="1:10" s="3" customFormat="1" ht="18" customHeight="1" x14ac:dyDescent="0.25">
      <c r="A39" s="28"/>
      <c r="B39" s="104"/>
      <c r="C39" s="46"/>
      <c r="D39" s="42"/>
      <c r="E39" s="42"/>
      <c r="F39" s="42"/>
      <c r="G39" s="42"/>
      <c r="H39" s="42"/>
      <c r="I39" s="4"/>
    </row>
    <row r="40" spans="1:10" ht="18" customHeight="1" x14ac:dyDescent="0.25">
      <c r="A40" s="28">
        <v>5</v>
      </c>
      <c r="B40" s="100" t="s">
        <v>81</v>
      </c>
      <c r="C40" s="58"/>
      <c r="D40" s="39"/>
      <c r="E40" s="72"/>
      <c r="F40" s="71"/>
      <c r="G40" s="72"/>
      <c r="H40" s="72"/>
      <c r="I40" s="5"/>
    </row>
    <row r="41" spans="1:10" s="155" customFormat="1" ht="47.25" x14ac:dyDescent="0.25">
      <c r="A41" s="148">
        <v>5.0999999999999996</v>
      </c>
      <c r="B41" s="156" t="s">
        <v>91</v>
      </c>
      <c r="C41" s="150" t="s">
        <v>85</v>
      </c>
      <c r="D41" s="151">
        <v>5000</v>
      </c>
      <c r="E41" s="152">
        <f>E4*62</f>
        <v>3470.7599999999998</v>
      </c>
      <c r="F41" s="152">
        <f>E41*D41</f>
        <v>17353800</v>
      </c>
      <c r="G41" s="84" t="s">
        <v>9</v>
      </c>
      <c r="H41" s="152">
        <f>F41</f>
        <v>17353800</v>
      </c>
      <c r="I41" s="154">
        <f>H41/$E$4</f>
        <v>310000</v>
      </c>
      <c r="J41" s="147" t="s">
        <v>84</v>
      </c>
    </row>
    <row r="42" spans="1:10" ht="18" customHeight="1" x14ac:dyDescent="0.25">
      <c r="A42" s="28"/>
      <c r="B42" s="102" t="s">
        <v>86</v>
      </c>
      <c r="C42" s="17"/>
      <c r="D42" s="40"/>
      <c r="E42" s="68"/>
      <c r="F42" s="68">
        <f>E42*D42</f>
        <v>0</v>
      </c>
      <c r="G42" s="84" t="s">
        <v>9</v>
      </c>
      <c r="H42" s="68">
        <f>F42*0.75</f>
        <v>0</v>
      </c>
      <c r="I42" s="14">
        <f t="shared" ref="I42:I48" si="9">H42/$E$4</f>
        <v>0</v>
      </c>
      <c r="J42" s="147"/>
    </row>
    <row r="43" spans="1:10" ht="18" customHeight="1" x14ac:dyDescent="0.25">
      <c r="A43" s="28"/>
      <c r="B43" s="102" t="s">
        <v>87</v>
      </c>
      <c r="C43" s="17"/>
      <c r="D43" s="40"/>
      <c r="E43" s="68"/>
      <c r="F43" s="68">
        <f>E43*D43</f>
        <v>0</v>
      </c>
      <c r="G43" s="84" t="s">
        <v>9</v>
      </c>
      <c r="H43" s="68">
        <f>F43*0.75</f>
        <v>0</v>
      </c>
      <c r="I43" s="14">
        <f t="shared" si="9"/>
        <v>0</v>
      </c>
      <c r="J43" s="147"/>
    </row>
    <row r="44" spans="1:10" ht="18" customHeight="1" x14ac:dyDescent="0.25">
      <c r="A44" s="28"/>
      <c r="B44" s="102" t="s">
        <v>68</v>
      </c>
      <c r="C44" s="17"/>
      <c r="D44" s="40"/>
      <c r="E44" s="68"/>
      <c r="F44" s="68">
        <f>E44*D44</f>
        <v>0</v>
      </c>
      <c r="G44" s="84" t="s">
        <v>9</v>
      </c>
      <c r="H44" s="68">
        <f>F44*0.75</f>
        <v>0</v>
      </c>
      <c r="I44" s="14">
        <f t="shared" si="9"/>
        <v>0</v>
      </c>
      <c r="J44" s="147"/>
    </row>
    <row r="45" spans="1:10" ht="18" customHeight="1" x14ac:dyDescent="0.25">
      <c r="A45" s="28"/>
      <c r="B45" s="102" t="s">
        <v>69</v>
      </c>
      <c r="C45" s="17"/>
      <c r="D45" s="40"/>
      <c r="E45" s="68"/>
      <c r="F45" s="68">
        <f t="shared" ref="F45:F48" si="10">E45*D45</f>
        <v>0</v>
      </c>
      <c r="G45" s="84" t="s">
        <v>9</v>
      </c>
      <c r="H45" s="68">
        <f>F45*0.75</f>
        <v>0</v>
      </c>
      <c r="I45" s="14">
        <f t="shared" si="9"/>
        <v>0</v>
      </c>
      <c r="J45" s="147"/>
    </row>
    <row r="46" spans="1:10" ht="18" customHeight="1" x14ac:dyDescent="0.25">
      <c r="A46" s="28"/>
      <c r="B46" s="102" t="s">
        <v>70</v>
      </c>
      <c r="C46" s="17"/>
      <c r="D46" s="40"/>
      <c r="E46" s="68"/>
      <c r="F46" s="68">
        <f t="shared" si="10"/>
        <v>0</v>
      </c>
      <c r="G46" s="84" t="s">
        <v>9</v>
      </c>
      <c r="H46" s="68">
        <f>F46*0.75</f>
        <v>0</v>
      </c>
      <c r="I46" s="14">
        <f t="shared" si="9"/>
        <v>0</v>
      </c>
      <c r="J46" s="147"/>
    </row>
    <row r="47" spans="1:10" ht="18" customHeight="1" x14ac:dyDescent="0.25">
      <c r="A47" s="28"/>
      <c r="B47" s="102"/>
      <c r="C47" s="17"/>
      <c r="D47" s="40"/>
      <c r="E47" s="68"/>
      <c r="F47" s="68">
        <f t="shared" si="10"/>
        <v>0</v>
      </c>
      <c r="G47" s="84" t="s">
        <v>9</v>
      </c>
      <c r="H47" s="68">
        <f>F47*0.75</f>
        <v>0</v>
      </c>
      <c r="I47" s="14">
        <f t="shared" si="9"/>
        <v>0</v>
      </c>
      <c r="J47" s="147"/>
    </row>
    <row r="48" spans="1:10" ht="18" customHeight="1" x14ac:dyDescent="0.25">
      <c r="A48" s="28"/>
      <c r="B48" s="102"/>
      <c r="C48" s="17"/>
      <c r="D48" s="40"/>
      <c r="E48" s="68"/>
      <c r="F48" s="68">
        <f t="shared" si="10"/>
        <v>0</v>
      </c>
      <c r="G48" s="84" t="s">
        <v>9</v>
      </c>
      <c r="H48" s="68">
        <f>F48*0.75</f>
        <v>0</v>
      </c>
      <c r="I48" s="14">
        <f t="shared" si="9"/>
        <v>0</v>
      </c>
      <c r="J48" s="147"/>
    </row>
    <row r="49" spans="1:10" s="3" customFormat="1" ht="18" customHeight="1" x14ac:dyDescent="0.25">
      <c r="A49" s="28"/>
      <c r="B49" s="103" t="s">
        <v>30</v>
      </c>
      <c r="C49" s="57"/>
      <c r="D49" s="41"/>
      <c r="E49" s="43"/>
      <c r="F49" s="73">
        <f t="shared" ref="F49:H49" si="11">SUM(F41:F48)</f>
        <v>17353800</v>
      </c>
      <c r="G49" s="73"/>
      <c r="H49" s="73">
        <f t="shared" si="11"/>
        <v>17353800</v>
      </c>
      <c r="I49" s="24">
        <f>SUM(I41:I48)</f>
        <v>310000</v>
      </c>
    </row>
    <row r="50" spans="1:10" s="3" customFormat="1" ht="18" customHeight="1" x14ac:dyDescent="0.25">
      <c r="A50" s="28"/>
      <c r="B50" s="104"/>
      <c r="C50" s="46"/>
      <c r="D50" s="42"/>
      <c r="E50" s="42"/>
      <c r="F50" s="42"/>
      <c r="G50" s="42"/>
      <c r="H50" s="42"/>
      <c r="I50" s="4"/>
    </row>
    <row r="51" spans="1:10" ht="18" customHeight="1" x14ac:dyDescent="0.25">
      <c r="A51" s="28">
        <v>6</v>
      </c>
      <c r="B51" s="100" t="s">
        <v>82</v>
      </c>
      <c r="C51" s="58"/>
      <c r="D51" s="39"/>
      <c r="E51" s="72"/>
      <c r="F51" s="71"/>
      <c r="G51" s="72"/>
      <c r="H51" s="72"/>
      <c r="I51" s="5"/>
    </row>
    <row r="52" spans="1:10" s="21" customFormat="1" ht="18" customHeight="1" x14ac:dyDescent="0.25">
      <c r="A52" s="28">
        <v>6.1</v>
      </c>
      <c r="B52" s="105" t="s">
        <v>26</v>
      </c>
      <c r="C52" s="52" t="s">
        <v>38</v>
      </c>
      <c r="D52" s="40">
        <v>1</v>
      </c>
      <c r="E52" s="74"/>
      <c r="F52" s="68">
        <f>E52*D52</f>
        <v>0</v>
      </c>
      <c r="G52" s="74"/>
      <c r="H52" s="74"/>
      <c r="I52" s="14">
        <f>F52/$E$4</f>
        <v>0</v>
      </c>
    </row>
    <row r="53" spans="1:10" s="21" customFormat="1" ht="18" customHeight="1" x14ac:dyDescent="0.25">
      <c r="A53" s="28">
        <v>6.2</v>
      </c>
      <c r="B53" s="105" t="s">
        <v>27</v>
      </c>
      <c r="C53" s="52" t="s">
        <v>39</v>
      </c>
      <c r="D53" s="40">
        <v>20</v>
      </c>
      <c r="E53" s="74"/>
      <c r="F53" s="68">
        <f>E53*D53</f>
        <v>0</v>
      </c>
      <c r="G53" s="74"/>
      <c r="H53" s="74"/>
      <c r="I53" s="14">
        <f>F53/$E$4</f>
        <v>0</v>
      </c>
    </row>
    <row r="54" spans="1:10" ht="18" customHeight="1" x14ac:dyDescent="0.25">
      <c r="A54" s="28">
        <v>6.3</v>
      </c>
      <c r="B54" s="107"/>
      <c r="C54" s="17"/>
      <c r="D54" s="40"/>
      <c r="E54" s="42"/>
      <c r="F54" s="68">
        <f>E54*D54</f>
        <v>0</v>
      </c>
      <c r="G54" s="42"/>
      <c r="H54" s="42"/>
      <c r="I54" s="14">
        <f>F54/$E$4</f>
        <v>0</v>
      </c>
    </row>
    <row r="55" spans="1:10" ht="18" customHeight="1" x14ac:dyDescent="0.25">
      <c r="A55" s="28">
        <v>6.4</v>
      </c>
      <c r="B55" s="107"/>
      <c r="C55" s="17"/>
      <c r="D55" s="40"/>
      <c r="E55" s="42"/>
      <c r="F55" s="68">
        <f>E55*D55</f>
        <v>0</v>
      </c>
      <c r="G55" s="42"/>
      <c r="H55" s="42"/>
      <c r="I55" s="14">
        <f>F55/$E$4</f>
        <v>0</v>
      </c>
    </row>
    <row r="56" spans="1:10" s="3" customFormat="1" ht="18" customHeight="1" x14ac:dyDescent="0.25">
      <c r="A56" s="28"/>
      <c r="B56" s="103" t="s">
        <v>32</v>
      </c>
      <c r="C56" s="57"/>
      <c r="D56" s="41"/>
      <c r="E56" s="81"/>
      <c r="F56" s="75">
        <f>SUM(F52:F55)</f>
        <v>0</v>
      </c>
      <c r="G56" s="75">
        <f t="shared" ref="G56:H56" si="12">SUM(G52:G55)</f>
        <v>0</v>
      </c>
      <c r="H56" s="75">
        <f t="shared" si="12"/>
        <v>0</v>
      </c>
      <c r="I56" s="23">
        <f>SUM(I52:I55)</f>
        <v>0</v>
      </c>
    </row>
    <row r="57" spans="1:10" s="119" customFormat="1" ht="18" customHeight="1" x14ac:dyDescent="0.25">
      <c r="A57" s="111"/>
      <c r="B57" s="112"/>
      <c r="C57" s="113"/>
      <c r="D57" s="114"/>
      <c r="E57" s="115"/>
      <c r="F57" s="116"/>
      <c r="G57" s="117"/>
      <c r="H57" s="117"/>
      <c r="I57" s="118"/>
    </row>
    <row r="58" spans="1:10" ht="18" customHeight="1" x14ac:dyDescent="0.25">
      <c r="A58" s="28">
        <v>6</v>
      </c>
      <c r="B58" s="108" t="s">
        <v>33</v>
      </c>
      <c r="C58" s="58"/>
      <c r="D58" s="39"/>
      <c r="E58" s="72"/>
      <c r="F58" s="71"/>
      <c r="G58" s="72"/>
      <c r="H58" s="72"/>
      <c r="I58" s="5"/>
      <c r="J58" s="2" t="s">
        <v>41</v>
      </c>
    </row>
    <row r="59" spans="1:10" ht="18" customHeight="1" x14ac:dyDescent="0.25">
      <c r="A59" s="28">
        <v>6.1</v>
      </c>
      <c r="B59" s="102"/>
      <c r="C59" s="17"/>
      <c r="D59" s="47"/>
      <c r="E59" s="68"/>
      <c r="F59" s="67">
        <f t="shared" ref="F59:F65" si="13">E59*D59</f>
        <v>0</v>
      </c>
      <c r="G59" s="68"/>
      <c r="H59" s="68"/>
      <c r="I59" s="14">
        <f t="shared" ref="I59:I65" si="14">H59/$E$4</f>
        <v>0</v>
      </c>
      <c r="J59" s="2" t="s">
        <v>41</v>
      </c>
    </row>
    <row r="60" spans="1:10" ht="18" customHeight="1" x14ac:dyDescent="0.25">
      <c r="A60" s="28">
        <v>6.2</v>
      </c>
      <c r="B60" s="102"/>
      <c r="C60" s="17"/>
      <c r="D60" s="47"/>
      <c r="E60" s="68"/>
      <c r="F60" s="67">
        <f t="shared" si="13"/>
        <v>0</v>
      </c>
      <c r="G60" s="68"/>
      <c r="H60" s="68"/>
      <c r="I60" s="14">
        <f t="shared" si="14"/>
        <v>0</v>
      </c>
      <c r="J60" s="2" t="s">
        <v>41</v>
      </c>
    </row>
    <row r="61" spans="1:10" ht="18" customHeight="1" x14ac:dyDescent="0.25">
      <c r="A61" s="28">
        <v>6.3</v>
      </c>
      <c r="B61" s="102"/>
      <c r="C61" s="17"/>
      <c r="D61" s="47"/>
      <c r="E61" s="68"/>
      <c r="F61" s="67">
        <f t="shared" si="13"/>
        <v>0</v>
      </c>
      <c r="G61" s="68"/>
      <c r="H61" s="68"/>
      <c r="I61" s="14">
        <f t="shared" si="14"/>
        <v>0</v>
      </c>
      <c r="J61" s="2" t="s">
        <v>41</v>
      </c>
    </row>
    <row r="62" spans="1:10" ht="18" customHeight="1" x14ac:dyDescent="0.25">
      <c r="A62" s="28">
        <v>6.4</v>
      </c>
      <c r="B62" s="102"/>
      <c r="C62" s="17"/>
      <c r="D62" s="47"/>
      <c r="E62" s="68"/>
      <c r="F62" s="67">
        <f t="shared" si="13"/>
        <v>0</v>
      </c>
      <c r="G62" s="68"/>
      <c r="H62" s="68"/>
      <c r="I62" s="14">
        <f t="shared" si="14"/>
        <v>0</v>
      </c>
      <c r="J62" s="2" t="s">
        <v>41</v>
      </c>
    </row>
    <row r="63" spans="1:10" ht="18" customHeight="1" x14ac:dyDescent="0.25">
      <c r="A63" s="28">
        <v>6.5</v>
      </c>
      <c r="B63" s="102"/>
      <c r="C63" s="17"/>
      <c r="D63" s="47"/>
      <c r="E63" s="68"/>
      <c r="F63" s="67">
        <f t="shared" si="13"/>
        <v>0</v>
      </c>
      <c r="G63" s="68"/>
      <c r="H63" s="68"/>
      <c r="I63" s="14">
        <f t="shared" si="14"/>
        <v>0</v>
      </c>
      <c r="J63" s="2" t="s">
        <v>41</v>
      </c>
    </row>
    <row r="64" spans="1:10" ht="18" customHeight="1" x14ac:dyDescent="0.25">
      <c r="A64" s="28">
        <v>6.6</v>
      </c>
      <c r="B64" s="102"/>
      <c r="C64" s="17"/>
      <c r="D64" s="47"/>
      <c r="E64" s="68"/>
      <c r="F64" s="67">
        <f t="shared" si="13"/>
        <v>0</v>
      </c>
      <c r="G64" s="68"/>
      <c r="H64" s="68"/>
      <c r="I64" s="14">
        <f t="shared" si="14"/>
        <v>0</v>
      </c>
      <c r="J64" s="2" t="s">
        <v>41</v>
      </c>
    </row>
    <row r="65" spans="1:10" ht="18" customHeight="1" x14ac:dyDescent="0.25">
      <c r="A65" s="28">
        <v>6.7</v>
      </c>
      <c r="B65" s="102"/>
      <c r="C65" s="17"/>
      <c r="D65" s="47"/>
      <c r="E65" s="68"/>
      <c r="F65" s="67">
        <f t="shared" si="13"/>
        <v>0</v>
      </c>
      <c r="G65" s="68"/>
      <c r="H65" s="68"/>
      <c r="I65" s="14">
        <f t="shared" si="14"/>
        <v>0</v>
      </c>
      <c r="J65" s="2" t="s">
        <v>41</v>
      </c>
    </row>
    <row r="66" spans="1:10" s="3" customFormat="1" ht="18" customHeight="1" x14ac:dyDescent="0.25">
      <c r="A66" s="28"/>
      <c r="B66" s="103" t="s">
        <v>42</v>
      </c>
      <c r="C66" s="57"/>
      <c r="D66" s="50"/>
      <c r="E66" s="43"/>
      <c r="F66" s="75">
        <f>SUM(F62:F65)</f>
        <v>0</v>
      </c>
      <c r="G66" s="23">
        <f t="shared" ref="G66:H66" si="15">SUM(G59:G65)</f>
        <v>0</v>
      </c>
      <c r="H66" s="23">
        <f t="shared" si="15"/>
        <v>0</v>
      </c>
      <c r="I66" s="23">
        <f>SUM(I59:I65)</f>
        <v>0</v>
      </c>
    </row>
    <row r="67" spans="1:10" s="3" customFormat="1" ht="18" customHeight="1" x14ac:dyDescent="0.25">
      <c r="A67" s="28"/>
      <c r="B67" s="104"/>
      <c r="C67" s="59"/>
      <c r="D67" s="48"/>
      <c r="E67" s="82"/>
      <c r="F67" s="67"/>
      <c r="G67" s="42"/>
      <c r="H67" s="42"/>
      <c r="I67" s="4"/>
      <c r="J67" s="2" t="s">
        <v>41</v>
      </c>
    </row>
    <row r="68" spans="1:10" ht="18" customHeight="1" x14ac:dyDescent="0.25">
      <c r="A68" s="28">
        <v>7</v>
      </c>
      <c r="B68" s="100" t="s">
        <v>10</v>
      </c>
      <c r="C68" s="58"/>
      <c r="D68" s="49"/>
      <c r="E68" s="39"/>
      <c r="F68" s="71"/>
      <c r="G68" s="72"/>
      <c r="H68" s="72"/>
      <c r="I68" s="5"/>
      <c r="J68" s="2" t="s">
        <v>41</v>
      </c>
    </row>
    <row r="69" spans="1:10" ht="18" customHeight="1" x14ac:dyDescent="0.25">
      <c r="A69" s="28">
        <v>7.1</v>
      </c>
      <c r="B69" s="102"/>
      <c r="C69" s="17"/>
      <c r="D69" s="47"/>
      <c r="E69" s="68"/>
      <c r="F69" s="67">
        <f>E69*D69</f>
        <v>0</v>
      </c>
      <c r="G69" s="42"/>
      <c r="H69" s="42"/>
      <c r="I69" s="4">
        <f>F69/$E$4</f>
        <v>0</v>
      </c>
      <c r="J69" s="2" t="s">
        <v>41</v>
      </c>
    </row>
    <row r="70" spans="1:10" ht="18" customHeight="1" x14ac:dyDescent="0.25">
      <c r="A70" s="28">
        <v>7.2</v>
      </c>
      <c r="B70" s="102"/>
      <c r="C70" s="17"/>
      <c r="D70" s="47"/>
      <c r="E70" s="68"/>
      <c r="F70" s="67">
        <f>E70*D70</f>
        <v>0</v>
      </c>
      <c r="G70" s="42"/>
      <c r="H70" s="42"/>
      <c r="I70" s="4">
        <f>F70/$E$4</f>
        <v>0</v>
      </c>
      <c r="J70" s="2" t="s">
        <v>41</v>
      </c>
    </row>
    <row r="71" spans="1:10" ht="18" customHeight="1" x14ac:dyDescent="0.25">
      <c r="A71" s="28">
        <v>7.3</v>
      </c>
      <c r="B71" s="102"/>
      <c r="C71" s="17"/>
      <c r="D71" s="47"/>
      <c r="E71" s="68"/>
      <c r="F71" s="67">
        <f>E71*D71</f>
        <v>0</v>
      </c>
      <c r="G71" s="42"/>
      <c r="H71" s="42"/>
      <c r="I71" s="4">
        <f>F71/$E$4</f>
        <v>0</v>
      </c>
      <c r="J71" s="2" t="s">
        <v>41</v>
      </c>
    </row>
    <row r="72" spans="1:10" ht="18" customHeight="1" x14ac:dyDescent="0.25">
      <c r="A72" s="28">
        <v>7.4</v>
      </c>
      <c r="B72" s="102"/>
      <c r="C72" s="17"/>
      <c r="D72" s="47"/>
      <c r="E72" s="68"/>
      <c r="F72" s="67">
        <f>E72*D72</f>
        <v>0</v>
      </c>
      <c r="G72" s="42"/>
      <c r="H72" s="42"/>
      <c r="I72" s="4">
        <f>F72/$E$4</f>
        <v>0</v>
      </c>
      <c r="J72" s="2" t="s">
        <v>41</v>
      </c>
    </row>
    <row r="73" spans="1:10" s="3" customFormat="1" ht="18" customHeight="1" x14ac:dyDescent="0.25">
      <c r="A73" s="28"/>
      <c r="B73" s="103" t="s">
        <v>11</v>
      </c>
      <c r="C73" s="57"/>
      <c r="D73" s="50"/>
      <c r="E73" s="43"/>
      <c r="F73" s="75">
        <f>SUM(F69:F72)</f>
        <v>0</v>
      </c>
      <c r="G73" s="75">
        <f t="shared" ref="G73:I73" si="16">SUM(G69:G72)</f>
        <v>0</v>
      </c>
      <c r="H73" s="75">
        <f t="shared" si="16"/>
        <v>0</v>
      </c>
      <c r="I73" s="23">
        <f t="shared" si="16"/>
        <v>0</v>
      </c>
    </row>
    <row r="74" spans="1:10" s="3" customFormat="1" ht="18" customHeight="1" thickBot="1" x14ac:dyDescent="0.3">
      <c r="A74" s="28"/>
      <c r="B74" s="109"/>
      <c r="C74" s="60"/>
      <c r="D74" s="51"/>
      <c r="E74" s="82"/>
      <c r="F74" s="76"/>
      <c r="G74" s="77"/>
      <c r="H74" s="77"/>
      <c r="I74" s="12"/>
    </row>
    <row r="75" spans="1:10" ht="30.75" customHeight="1" thickBot="1" x14ac:dyDescent="0.3">
      <c r="A75" s="28"/>
      <c r="B75" s="110" t="s">
        <v>12</v>
      </c>
      <c r="C75" s="61"/>
      <c r="D75" s="44"/>
      <c r="E75" s="83"/>
      <c r="F75" s="78">
        <f>F73+F66+F56+F49+F38+F31+F24+F15</f>
        <v>18473400</v>
      </c>
      <c r="G75" s="78">
        <f t="shared" ref="G75:I75" si="17">G73+G66+G56+G49+G38+G31+G24+G15</f>
        <v>0</v>
      </c>
      <c r="H75" s="78">
        <f t="shared" si="17"/>
        <v>18473400</v>
      </c>
      <c r="I75" s="78">
        <f t="shared" si="17"/>
        <v>330000</v>
      </c>
    </row>
  </sheetData>
  <mergeCells count="4">
    <mergeCell ref="J41:J48"/>
    <mergeCell ref="G6:I6"/>
    <mergeCell ref="E1:H1"/>
    <mergeCell ref="C1:D1"/>
  </mergeCells>
  <phoneticPr fontId="0" type="noConversion"/>
  <pageMargins left="0.75" right="0.75" top="1" bottom="1" header="0.5" footer="0.5"/>
  <pageSetup scale="3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1"/>
  <sheetViews>
    <sheetView topLeftCell="A41" workbookViewId="0">
      <selection activeCell="C60" sqref="C60"/>
    </sheetView>
  </sheetViews>
  <sheetFormatPr defaultRowHeight="12.75" x14ac:dyDescent="0.2"/>
  <cols>
    <col min="1" max="1" width="6.42578125" customWidth="1"/>
    <col min="2" max="2" width="71.5703125" style="120" customWidth="1"/>
    <col min="3" max="3" width="89.28515625" style="127" customWidth="1"/>
  </cols>
  <sheetData>
    <row r="1" spans="1:5" ht="15.75" x14ac:dyDescent="0.25">
      <c r="B1" s="144" t="s">
        <v>5</v>
      </c>
      <c r="C1" s="144"/>
      <c r="D1" s="32"/>
      <c r="E1" s="32"/>
    </row>
    <row r="2" spans="1:5" ht="15.75" x14ac:dyDescent="0.25">
      <c r="B2" s="143" t="s">
        <v>21</v>
      </c>
      <c r="C2" s="143"/>
      <c r="D2" s="31"/>
      <c r="E2" s="31"/>
    </row>
    <row r="4" spans="1:5" ht="13.5" thickBot="1" x14ac:dyDescent="0.25">
      <c r="C4" s="121" t="s">
        <v>49</v>
      </c>
    </row>
    <row r="5" spans="1:5" ht="16.5" thickBot="1" x14ac:dyDescent="0.3">
      <c r="A5" s="27"/>
      <c r="B5" s="99" t="s">
        <v>0</v>
      </c>
      <c r="C5" s="122" t="s">
        <v>43</v>
      </c>
    </row>
    <row r="6" spans="1:5" ht="15.75" x14ac:dyDescent="0.25">
      <c r="A6" s="28">
        <v>1</v>
      </c>
      <c r="B6" s="100" t="s">
        <v>72</v>
      </c>
      <c r="C6" s="123"/>
    </row>
    <row r="7" spans="1:5" ht="30" x14ac:dyDescent="0.25">
      <c r="A7" s="28">
        <v>1.1000000000000001</v>
      </c>
      <c r="B7" s="101" t="s">
        <v>80</v>
      </c>
      <c r="C7" s="107"/>
    </row>
    <row r="8" spans="1:5" ht="15.75" x14ac:dyDescent="0.25">
      <c r="A8" s="28">
        <v>1.2</v>
      </c>
      <c r="B8" s="137" t="s">
        <v>79</v>
      </c>
      <c r="C8" s="107"/>
    </row>
    <row r="9" spans="1:5" ht="15.75" x14ac:dyDescent="0.25">
      <c r="A9" s="28">
        <v>1.3</v>
      </c>
      <c r="B9" s="133" t="s">
        <v>78</v>
      </c>
      <c r="C9" s="107"/>
    </row>
    <row r="10" spans="1:5" ht="15.75" x14ac:dyDescent="0.25">
      <c r="A10" s="28">
        <v>1.4</v>
      </c>
      <c r="B10" s="133"/>
      <c r="C10" s="107"/>
    </row>
    <row r="11" spans="1:5" ht="15.75" x14ac:dyDescent="0.25">
      <c r="A11" s="28">
        <v>1.5</v>
      </c>
      <c r="B11" s="133"/>
      <c r="C11" s="107"/>
    </row>
    <row r="12" spans="1:5" ht="15.75" x14ac:dyDescent="0.25">
      <c r="A12" s="28">
        <v>1.6</v>
      </c>
      <c r="B12" s="102"/>
      <c r="C12" s="107"/>
    </row>
    <row r="13" spans="1:5" ht="15.75" x14ac:dyDescent="0.25">
      <c r="A13" s="28"/>
      <c r="B13" s="104"/>
      <c r="C13" s="107"/>
    </row>
    <row r="14" spans="1:5" ht="15.75" x14ac:dyDescent="0.25">
      <c r="A14" s="28">
        <v>2</v>
      </c>
      <c r="B14" s="100" t="s">
        <v>73</v>
      </c>
      <c r="C14" s="123"/>
    </row>
    <row r="15" spans="1:5" ht="28.5" x14ac:dyDescent="0.25">
      <c r="A15" s="28">
        <v>2.1</v>
      </c>
      <c r="B15" s="137" t="s">
        <v>74</v>
      </c>
      <c r="C15" s="107"/>
    </row>
    <row r="16" spans="1:5" ht="28.5" x14ac:dyDescent="0.25">
      <c r="A16" s="28">
        <v>2.2000000000000002</v>
      </c>
      <c r="B16" s="138" t="s">
        <v>75</v>
      </c>
      <c r="C16" s="107"/>
    </row>
    <row r="17" spans="1:3" ht="15.75" x14ac:dyDescent="0.25">
      <c r="A17" s="28">
        <v>2.2999999999999998</v>
      </c>
      <c r="B17" s="138" t="s">
        <v>76</v>
      </c>
      <c r="C17" s="107"/>
    </row>
    <row r="18" spans="1:3" ht="28.5" x14ac:dyDescent="0.25">
      <c r="A18" s="28">
        <v>2.4</v>
      </c>
      <c r="B18" s="133" t="s">
        <v>56</v>
      </c>
      <c r="C18" s="107"/>
    </row>
    <row r="19" spans="1:3" ht="15.75" x14ac:dyDescent="0.25">
      <c r="A19" s="28">
        <v>2.5</v>
      </c>
      <c r="B19" s="134" t="s">
        <v>77</v>
      </c>
      <c r="C19" s="107"/>
    </row>
    <row r="20" spans="1:3" ht="15.75" x14ac:dyDescent="0.25">
      <c r="A20" s="28">
        <v>2.6</v>
      </c>
      <c r="B20" s="106"/>
      <c r="C20" s="107"/>
    </row>
    <row r="21" spans="1:3" ht="15.75" x14ac:dyDescent="0.25">
      <c r="A21" s="28"/>
      <c r="B21" s="106"/>
      <c r="C21" s="107"/>
    </row>
    <row r="22" spans="1:3" ht="15.75" x14ac:dyDescent="0.25">
      <c r="A22" s="28"/>
      <c r="B22" s="106"/>
      <c r="C22" s="107"/>
    </row>
    <row r="23" spans="1:3" ht="15.75" x14ac:dyDescent="0.25">
      <c r="A23" s="28">
        <v>3</v>
      </c>
      <c r="B23" s="100" t="s">
        <v>28</v>
      </c>
      <c r="C23" s="123"/>
    </row>
    <row r="24" spans="1:3" ht="15.75" x14ac:dyDescent="0.25">
      <c r="A24" s="28">
        <v>3.1</v>
      </c>
      <c r="B24" s="105" t="s">
        <v>26</v>
      </c>
      <c r="C24" s="124"/>
    </row>
    <row r="25" spans="1:3" ht="15.75" x14ac:dyDescent="0.25">
      <c r="A25" s="28">
        <v>3.2</v>
      </c>
      <c r="B25" s="105" t="s">
        <v>59</v>
      </c>
      <c r="C25" s="125"/>
    </row>
    <row r="26" spans="1:3" ht="15.75" x14ac:dyDescent="0.25">
      <c r="A26" s="28">
        <v>3.3</v>
      </c>
      <c r="B26" s="105"/>
      <c r="C26" s="125"/>
    </row>
    <row r="27" spans="1:3" ht="15.75" x14ac:dyDescent="0.25">
      <c r="A27" s="28">
        <v>3.4</v>
      </c>
      <c r="B27" s="106"/>
      <c r="C27" s="126"/>
    </row>
    <row r="28" spans="1:3" ht="15.75" x14ac:dyDescent="0.25">
      <c r="A28" s="28"/>
      <c r="B28" s="104"/>
      <c r="C28" s="126"/>
    </row>
    <row r="29" spans="1:3" ht="15.75" x14ac:dyDescent="0.25">
      <c r="A29" s="28"/>
      <c r="B29" s="100" t="s">
        <v>29</v>
      </c>
      <c r="C29" s="100"/>
    </row>
    <row r="30" spans="1:3" ht="28.5" x14ac:dyDescent="0.25">
      <c r="A30" s="28">
        <v>4</v>
      </c>
      <c r="B30" s="133" t="s">
        <v>60</v>
      </c>
      <c r="C30" s="124"/>
    </row>
    <row r="31" spans="1:3" ht="42.75" x14ac:dyDescent="0.25">
      <c r="A31" s="28">
        <v>4.0999999999999996</v>
      </c>
      <c r="B31" s="133" t="s">
        <v>61</v>
      </c>
      <c r="C31" s="124"/>
    </row>
    <row r="32" spans="1:3" ht="28.5" x14ac:dyDescent="0.25">
      <c r="A32" s="28">
        <v>4.2</v>
      </c>
      <c r="B32" s="133" t="s">
        <v>62</v>
      </c>
      <c r="C32" s="125"/>
    </row>
    <row r="33" spans="1:3" ht="28.5" x14ac:dyDescent="0.25">
      <c r="A33" s="28">
        <v>4.3</v>
      </c>
      <c r="B33" s="133" t="s">
        <v>63</v>
      </c>
      <c r="C33" s="125"/>
    </row>
    <row r="34" spans="1:3" ht="15.75" x14ac:dyDescent="0.25">
      <c r="A34" s="28">
        <v>4.4000000000000004</v>
      </c>
      <c r="B34" s="133"/>
      <c r="C34" s="125"/>
    </row>
    <row r="35" spans="1:3" ht="15.75" x14ac:dyDescent="0.25">
      <c r="A35" s="28"/>
      <c r="B35" s="104"/>
      <c r="C35" s="125"/>
    </row>
    <row r="36" spans="1:3" ht="15.75" x14ac:dyDescent="0.25">
      <c r="A36" s="28"/>
      <c r="B36" s="125"/>
      <c r="C36" s="125"/>
    </row>
    <row r="37" spans="1:3" ht="15.75" x14ac:dyDescent="0.25">
      <c r="A37" s="28">
        <v>5</v>
      </c>
      <c r="B37" s="104"/>
      <c r="C37" s="104"/>
    </row>
    <row r="38" spans="1:3" ht="28.5" customHeight="1" x14ac:dyDescent="0.25">
      <c r="A38" s="28">
        <v>5.0999999999999996</v>
      </c>
      <c r="B38" s="145" t="s">
        <v>81</v>
      </c>
      <c r="C38" s="146"/>
    </row>
    <row r="39" spans="1:3" ht="15.75" x14ac:dyDescent="0.25">
      <c r="A39" s="28">
        <v>5.2</v>
      </c>
      <c r="B39" s="102" t="s">
        <v>66</v>
      </c>
      <c r="C39" s="125"/>
    </row>
    <row r="40" spans="1:3" ht="15.75" x14ac:dyDescent="0.25">
      <c r="A40" s="28">
        <v>5.3</v>
      </c>
      <c r="B40" s="102" t="s">
        <v>67</v>
      </c>
      <c r="C40" s="125"/>
    </row>
    <row r="41" spans="1:3" ht="15.75" x14ac:dyDescent="0.25">
      <c r="A41" s="28">
        <v>5.4</v>
      </c>
      <c r="B41" s="102" t="s">
        <v>68</v>
      </c>
      <c r="C41" s="125"/>
    </row>
    <row r="42" spans="1:3" ht="15.75" x14ac:dyDescent="0.25">
      <c r="A42" s="28">
        <v>5.5</v>
      </c>
      <c r="B42" s="102" t="s">
        <v>69</v>
      </c>
      <c r="C42" s="125"/>
    </row>
    <row r="43" spans="1:3" ht="15.75" x14ac:dyDescent="0.25">
      <c r="A43" s="28">
        <v>5.6</v>
      </c>
      <c r="B43" s="102" t="s">
        <v>70</v>
      </c>
      <c r="C43" s="125"/>
    </row>
    <row r="44" spans="1:3" ht="15.75" x14ac:dyDescent="0.25">
      <c r="A44" s="28">
        <v>5.7</v>
      </c>
      <c r="B44" s="102"/>
      <c r="C44" s="125"/>
    </row>
    <row r="45" spans="1:3" ht="15.75" x14ac:dyDescent="0.25">
      <c r="A45" s="28">
        <v>5.8</v>
      </c>
      <c r="B45" s="102"/>
      <c r="C45" s="125"/>
    </row>
    <row r="46" spans="1:3" ht="15.75" x14ac:dyDescent="0.25">
      <c r="A46" s="28"/>
      <c r="B46" s="102"/>
      <c r="C46" s="125"/>
    </row>
    <row r="47" spans="1:3" ht="15.75" x14ac:dyDescent="0.25">
      <c r="A47" s="28"/>
      <c r="B47" s="102"/>
      <c r="C47" s="125"/>
    </row>
    <row r="48" spans="1:3" ht="15.75" x14ac:dyDescent="0.25">
      <c r="A48" s="28"/>
      <c r="B48" s="104"/>
      <c r="C48" s="104"/>
    </row>
    <row r="49" spans="1:3" ht="15.75" x14ac:dyDescent="0.25">
      <c r="A49" s="28">
        <v>6</v>
      </c>
      <c r="B49" s="100" t="s">
        <v>31</v>
      </c>
      <c r="C49" s="100"/>
    </row>
    <row r="50" spans="1:3" ht="15.75" x14ac:dyDescent="0.25">
      <c r="A50" s="28">
        <v>6.1</v>
      </c>
      <c r="B50" s="105" t="s">
        <v>26</v>
      </c>
      <c r="C50" s="126"/>
    </row>
    <row r="51" spans="1:3" ht="15.75" x14ac:dyDescent="0.25">
      <c r="A51" s="28">
        <v>6.2</v>
      </c>
      <c r="B51" s="105" t="s">
        <v>27</v>
      </c>
      <c r="C51" s="126"/>
    </row>
    <row r="52" spans="1:3" ht="15.75" x14ac:dyDescent="0.25">
      <c r="A52" s="28">
        <v>6.3</v>
      </c>
      <c r="B52" s="107"/>
      <c r="C52" s="126"/>
    </row>
    <row r="53" spans="1:3" ht="15.75" x14ac:dyDescent="0.25">
      <c r="A53" s="28">
        <v>6.4</v>
      </c>
      <c r="B53" s="107"/>
      <c r="C53" s="107"/>
    </row>
    <row r="54" spans="1:3" ht="15.75" x14ac:dyDescent="0.25">
      <c r="A54" s="28"/>
      <c r="B54" s="107"/>
      <c r="C54" s="107"/>
    </row>
    <row r="55" spans="1:3" ht="15.75" x14ac:dyDescent="0.25">
      <c r="A55" s="28">
        <v>6</v>
      </c>
      <c r="B55" s="112"/>
      <c r="C55" s="126"/>
    </row>
    <row r="56" spans="1:3" ht="15.75" x14ac:dyDescent="0.25">
      <c r="A56" s="28">
        <v>1.2</v>
      </c>
      <c r="B56" s="108" t="s">
        <v>33</v>
      </c>
      <c r="C56" s="107"/>
    </row>
    <row r="57" spans="1:3" ht="15.75" x14ac:dyDescent="0.25">
      <c r="A57" s="28">
        <v>1.3</v>
      </c>
      <c r="B57" s="102"/>
      <c r="C57" s="107"/>
    </row>
    <row r="58" spans="1:3" ht="15.75" x14ac:dyDescent="0.25">
      <c r="A58" s="28">
        <v>1.4</v>
      </c>
      <c r="B58" s="102"/>
      <c r="C58" s="107"/>
    </row>
    <row r="59" spans="1:3" ht="15.75" x14ac:dyDescent="0.25">
      <c r="A59" s="28">
        <v>1.5</v>
      </c>
      <c r="B59" s="102"/>
      <c r="C59" s="107"/>
    </row>
    <row r="60" spans="1:3" ht="15.75" x14ac:dyDescent="0.25">
      <c r="A60" s="28">
        <v>1.6</v>
      </c>
      <c r="B60" s="102"/>
      <c r="C60" s="107"/>
    </row>
    <row r="61" spans="1:3" ht="15.75" x14ac:dyDescent="0.25">
      <c r="A61" s="28">
        <v>1.7</v>
      </c>
      <c r="B61" s="102"/>
      <c r="C61" s="107"/>
    </row>
    <row r="62" spans="1:3" ht="15.75" x14ac:dyDescent="0.25">
      <c r="A62" s="28">
        <v>1.8</v>
      </c>
      <c r="B62" s="102"/>
    </row>
    <row r="63" spans="1:3" ht="15.75" x14ac:dyDescent="0.25">
      <c r="A63" s="28"/>
      <c r="B63" s="102"/>
      <c r="C63" s="103"/>
    </row>
    <row r="64" spans="1:3" ht="15.75" x14ac:dyDescent="0.25">
      <c r="A64" s="28"/>
      <c r="B64" s="103" t="s">
        <v>42</v>
      </c>
    </row>
    <row r="65" spans="1:3" ht="15.75" x14ac:dyDescent="0.25">
      <c r="A65" s="28">
        <v>7</v>
      </c>
      <c r="B65" s="104"/>
      <c r="C65" s="100"/>
    </row>
    <row r="66" spans="1:3" ht="15.75" x14ac:dyDescent="0.25">
      <c r="A66" s="28">
        <v>7.1</v>
      </c>
      <c r="B66" s="100" t="s">
        <v>10</v>
      </c>
      <c r="C66" s="102"/>
    </row>
    <row r="67" spans="1:3" ht="15.75" x14ac:dyDescent="0.25">
      <c r="A67" s="28">
        <v>7.2</v>
      </c>
      <c r="B67" s="102"/>
      <c r="C67" s="102"/>
    </row>
    <row r="68" spans="1:3" ht="15.75" x14ac:dyDescent="0.25">
      <c r="A68" s="28">
        <v>7.3</v>
      </c>
      <c r="B68" s="102"/>
      <c r="C68" s="102"/>
    </row>
    <row r="69" spans="1:3" ht="15.75" x14ac:dyDescent="0.25">
      <c r="A69" s="28">
        <v>7.4</v>
      </c>
      <c r="B69" s="102"/>
      <c r="C69" s="102"/>
    </row>
    <row r="70" spans="1:3" ht="15.75" x14ac:dyDescent="0.25">
      <c r="A70" s="28"/>
      <c r="B70" s="102"/>
      <c r="C70" s="103"/>
    </row>
    <row r="71" spans="1:3" ht="15.75" x14ac:dyDescent="0.25">
      <c r="A71" s="28"/>
      <c r="B71" s="103" t="s">
        <v>11</v>
      </c>
    </row>
  </sheetData>
  <mergeCells count="3">
    <mergeCell ref="B2:C2"/>
    <mergeCell ref="B1:C1"/>
    <mergeCell ref="B38:C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864F44D2C6334D9D53B58EAC026FD5" ma:contentTypeVersion="6" ma:contentTypeDescription="Create a new document." ma:contentTypeScope="" ma:versionID="b7d6d1f057d5c436ad4591524c393d75">
  <xsd:schema xmlns:xsd="http://www.w3.org/2001/XMLSchema" xmlns:xs="http://www.w3.org/2001/XMLSchema" xmlns:p="http://schemas.microsoft.com/office/2006/metadata/properties" xmlns:ns2="e6dd40c3-e328-467c-b6c1-b0af1bf49903" targetNamespace="http://schemas.microsoft.com/office/2006/metadata/properties" ma:root="true" ma:fieldsID="35f051bb04d82d55e8447cdb8327b00e" ns2:_="">
    <xsd:import namespace="e6dd40c3-e328-467c-b6c1-b0af1bf499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d40c3-e328-467c-b6c1-b0af1bf499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7950C9-9887-4611-A6DF-9EA5DE86F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d40c3-e328-467c-b6c1-b0af1bf499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DD11BA-3C62-4862-A9A3-8A3AF5F75FFA}">
  <ds:schemaRefs>
    <ds:schemaRef ds:uri="http://schemas.microsoft.com/sharepoint/v3/contenttype/forms"/>
  </ds:schemaRefs>
</ds:datastoreItem>
</file>

<file path=customXml/itemProps3.xml><?xml version="1.0" encoding="utf-8"?>
<ds:datastoreItem xmlns:ds="http://schemas.openxmlformats.org/officeDocument/2006/customXml" ds:itemID="{E71F151C-47E9-4956-BB47-05F6F7B914E2}">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e6dd40c3-e328-467c-b6c1-b0af1bf49903"/>
    <ds:schemaRef ds:uri="http://purl.org/dc/elements/1.1/"/>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Read this sheet first</vt:lpstr>
      <vt:lpstr>Detailed Budget </vt:lpstr>
      <vt:lpstr>Budget notes -explain unit 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2019-06-05T20:21:51Z</dcterms:created>
  <dcterms:modified xsi:type="dcterms:W3CDTF">2021-01-27T18:43:15Z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0x01010075864F44D2C6334D9D53B58EAC026FD5</vt:lpwstr>
  </property>
</Properties>
</file>