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Salim\Dropbox\Quarantine work\MC-last TD submitted-March 2020\TENDER APRIL\Version 27April\Submission\Non PDF\Volume 3\"/>
    </mc:Choice>
  </mc:AlternateContent>
  <xr:revisionPtr revIDLastSave="0" documentId="13_ncr:1_{E5CBC28C-65AA-4AD3-9AFE-EEF30F7DE7EF}" xr6:coauthVersionLast="45" xr6:coauthVersionMax="45" xr10:uidLastSave="{00000000-0000-0000-0000-000000000000}"/>
  <bookViews>
    <workbookView xWindow="-120" yWindow="-120" windowWidth="20730" windowHeight="11160" activeTab="5" xr2:uid="{00000000-000D-0000-FFFF-FFFF00000000}"/>
  </bookViews>
  <sheets>
    <sheet name="Section 1" sheetId="1" r:id="rId1"/>
    <sheet name="Section 3" sheetId="9" r:id="rId2"/>
    <sheet name="Section 6" sheetId="10" r:id="rId3"/>
    <sheet name="Section 7" sheetId="11" r:id="rId4"/>
    <sheet name="Section 9" sheetId="12" r:id="rId5"/>
    <sheet name="Section 19" sheetId="5" r:id="rId6"/>
    <sheet name="Summary" sheetId="7" r:id="rId7"/>
  </sheets>
  <externalReferences>
    <externalReference r:id="rId8"/>
  </externalReferences>
  <definedNames>
    <definedName name="_xlnm.Print_Area" localSheetId="5">'Section 19'!$A$1:$E$135</definedName>
    <definedName name="_xlnm.Print_Area" localSheetId="1">'Section 3'!$A$1:$G$18</definedName>
    <definedName name="_xlnm.Print_Area" localSheetId="6">Summary!$A$1:$G$52</definedName>
    <definedName name="_xlnm.Print_Titles" localSheetId="6">Summary!$1:$5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9" l="1"/>
  <c r="O15" i="9"/>
  <c r="F15" i="10" l="1"/>
  <c r="D16" i="9"/>
  <c r="F16" i="9" s="1"/>
  <c r="D17" i="9" l="1"/>
  <c r="F17" i="9" s="1"/>
  <c r="F15" i="9" l="1"/>
  <c r="C18" i="9" s="1"/>
  <c r="F14" i="10"/>
  <c r="C16" i="10" s="1"/>
  <c r="A19" i="7" l="1"/>
  <c r="A18" i="7"/>
  <c r="A17" i="7"/>
  <c r="A16" i="7"/>
  <c r="A15" i="7"/>
  <c r="A14" i="7"/>
  <c r="F14" i="12"/>
  <c r="F13" i="11"/>
  <c r="C14" i="11" s="1"/>
  <c r="G17" i="7" s="1"/>
  <c r="G16" i="7"/>
  <c r="G15" i="7"/>
  <c r="F15" i="1"/>
  <c r="C15" i="12" l="1"/>
  <c r="G18" i="7" s="1"/>
  <c r="E25" i="5" l="1"/>
  <c r="A5" i="7"/>
  <c r="F13" i="1"/>
  <c r="F14" i="1"/>
  <c r="C16" i="1" l="1"/>
  <c r="B26" i="5"/>
  <c r="G19" i="7" s="1"/>
  <c r="G21" i="7" l="1"/>
  <c r="G24" i="7" s="1"/>
  <c r="G35" i="7" s="1"/>
  <c r="G37"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BOQ Word 31Jan2020" description="Connection to the 'BOQ Word 31Jan2020' query in the workbook." type="5" refreshedVersion="6" background="1">
    <dbPr connection="Provider=Microsoft.Mashup.OleDb.1;Data Source=$Workbook$;Location=BOQ Word 31Jan2020;Extended Properties=&quot;&quot;" command="SELECT * FROM [BOQ Word 31Jan2020]"/>
  </connection>
</connections>
</file>

<file path=xl/sharedStrings.xml><?xml version="1.0" encoding="utf-8"?>
<sst xmlns="http://schemas.openxmlformats.org/spreadsheetml/2006/main" count="243" uniqueCount="158">
  <si>
    <t>Item</t>
  </si>
  <si>
    <t> Description</t>
  </si>
  <si>
    <t>Unit</t>
  </si>
  <si>
    <t>Estimated Quantity</t>
  </si>
  <si>
    <t>Unit rate</t>
  </si>
  <si>
    <t>(USD)</t>
  </si>
  <si>
    <t xml:space="preserve">Amount </t>
  </si>
  <si>
    <t>Mobilization and Demobilization</t>
  </si>
  <si>
    <t>LS</t>
  </si>
  <si>
    <t>Complementary design documents, construction documents, shop drawings, as-built drawings and Operation and Maintenance manuals</t>
  </si>
  <si>
    <t>SUMMARY</t>
  </si>
  <si>
    <t>Mercy Corps</t>
  </si>
  <si>
    <t>Name of Bidder:</t>
  </si>
  <si>
    <t>IJMAA-Odor control system</t>
  </si>
  <si>
    <t>SECTION 1 -Preliminaries and General requirements</t>
  </si>
  <si>
    <t>Description</t>
  </si>
  <si>
    <t>Note: the works related to the various execution of the elevated platform (to prevent flooding) is included within the price of the Biofilter odour control system</t>
  </si>
  <si>
    <t>Estimated quantity</t>
  </si>
  <si>
    <t>Ancillary items to be executed:</t>
  </si>
  <si>
    <t>The system also includes:</t>
  </si>
  <si>
    <t>Length: 1.6 m</t>
  </si>
  <si>
    <t>Width: 10.1 m</t>
  </si>
  <si>
    <t>Height: 2.2 m</t>
  </si>
  <si>
    <t>Including also:</t>
  </si>
  <si>
    <t xml:space="preserve">This item shall include but not be limited to: </t>
  </si>
  <si>
    <t>Materials</t>
  </si>
  <si>
    <t xml:space="preserve"> </t>
  </si>
  <si>
    <t>Duct construction to be done according to specifications as "SMACNA" duct construction standards</t>
  </si>
  <si>
    <t>The contractor must submit the catalogues for all the electrical and instrumentation equipment to the approval of the Engineer before the purchase order</t>
  </si>
  <si>
    <t>Execution of Ancillary works</t>
  </si>
  <si>
    <t>*</t>
  </si>
  <si>
    <t>Construction, installation, testing and commissioning of the complete biofilter system including the various components described herebelow as well as in the various sections of these Tender Documents (and mainly the Particular Technical Specifications):</t>
  </si>
  <si>
    <t>Construction, installation, testing and commissioning of the biofilter unit provided with the following characteristics:</t>
  </si>
  <si>
    <r>
      <t>Capacity</t>
    </r>
    <r>
      <rPr>
        <sz val="10"/>
        <color rgb="FF000000"/>
        <rFont val="Calibri"/>
        <family val="2"/>
      </rPr>
      <t xml:space="preserve"> 40,000 m3/h</t>
    </r>
  </si>
  <si>
    <r>
      <t>Inside dimensions of the biofilter</t>
    </r>
    <r>
      <rPr>
        <sz val="10"/>
        <color rgb="FF000000"/>
        <rFont val="Calibri"/>
        <family val="2"/>
      </rPr>
      <t>:</t>
    </r>
  </si>
  <si>
    <r>
      <t>-</t>
    </r>
    <r>
      <rPr>
        <sz val="7"/>
        <color rgb="FF000000"/>
        <rFont val="Times New Roman"/>
        <family val="1"/>
      </rPr>
      <t xml:space="preserve">          </t>
    </r>
    <r>
      <rPr>
        <sz val="10"/>
        <color rgb="FF000000"/>
        <rFont val="Calibri"/>
        <family val="2"/>
        <scheme val="minor"/>
      </rPr>
      <t>Length: 26.0 m</t>
    </r>
  </si>
  <si>
    <r>
      <t>-</t>
    </r>
    <r>
      <rPr>
        <sz val="7"/>
        <color rgb="FF000000"/>
        <rFont val="Times New Roman"/>
        <family val="1"/>
      </rPr>
      <t xml:space="preserve">          </t>
    </r>
    <r>
      <rPr>
        <sz val="10"/>
        <color rgb="FF000000"/>
        <rFont val="Calibri"/>
        <family val="2"/>
        <scheme val="minor"/>
      </rPr>
      <t>Width: 10.0 m</t>
    </r>
  </si>
  <si>
    <r>
      <t>-</t>
    </r>
    <r>
      <rPr>
        <sz val="7"/>
        <color rgb="FF000000"/>
        <rFont val="Times New Roman"/>
        <family val="1"/>
      </rPr>
      <t xml:space="preserve">          </t>
    </r>
    <r>
      <rPr>
        <sz val="10"/>
        <color rgb="FF000000"/>
        <rFont val="Calibri"/>
        <family val="2"/>
        <scheme val="minor"/>
      </rPr>
      <t>Height of biofilter walls: 2.2m</t>
    </r>
  </si>
  <si>
    <r>
      <t>-</t>
    </r>
    <r>
      <rPr>
        <sz val="7"/>
        <color rgb="FF000000"/>
        <rFont val="Times New Roman"/>
        <family val="1"/>
      </rPr>
      <t xml:space="preserve">          </t>
    </r>
    <r>
      <rPr>
        <sz val="10"/>
        <color rgb="FF000000"/>
        <rFont val="Calibri"/>
        <family val="2"/>
        <scheme val="minor"/>
      </rPr>
      <t xml:space="preserve">Height of media: 1.6m divided as such: </t>
    </r>
  </si>
  <si>
    <r>
      <t>Type of media</t>
    </r>
    <r>
      <rPr>
        <sz val="10"/>
        <color rgb="FF000000"/>
        <rFont val="Calibri"/>
        <family val="2"/>
      </rPr>
      <t xml:space="preserve">: </t>
    </r>
  </si>
  <si>
    <r>
      <t>-</t>
    </r>
    <r>
      <rPr>
        <sz val="7"/>
        <color rgb="FF000000"/>
        <rFont val="Times New Roman"/>
        <family val="1"/>
      </rPr>
      <t xml:space="preserve">          </t>
    </r>
    <r>
      <rPr>
        <sz val="10"/>
        <color rgb="FF000000"/>
        <rFont val="Calibri"/>
        <family val="2"/>
        <scheme val="minor"/>
      </rPr>
      <t xml:space="preserve">A distribution layer composed of pre-fermented root wood (broken and fibrous root timber mainly from root stocks), of height around 0.4m, composed of pine wood (in a proportion of around 85%), and foliage tress (in a proportion of around 15%)  </t>
    </r>
  </si>
  <si>
    <r>
      <t>-</t>
    </r>
    <r>
      <rPr>
        <sz val="7"/>
        <color rgb="FF000000"/>
        <rFont val="Times New Roman"/>
        <family val="1"/>
      </rPr>
      <t xml:space="preserve">          </t>
    </r>
    <r>
      <rPr>
        <sz val="10"/>
        <color rgb="FF000000"/>
        <rFont val="Calibri"/>
        <family val="2"/>
        <scheme val="minor"/>
      </rPr>
      <t>A main layer composed of pre-fermented pine bark with wooden pieces pine bark, of height around 1.2m, composed of pine bark (in a proportion of around 60%) originating from fresh untreated materials from saw mill, and wood partly sticking to the bark (in a proportion of around 40%). The material should offer low pressure drop, efficient and constant pollution degradation of fouled air quality, and a capacity to accommodate for fluctuations in humidity. Pine bark with wood fraction acts as an efficient buffer, keeping an optimal pH in the filter medium. Without slacking a constant streaming (without channeling) shall be provided</t>
    </r>
    <r>
      <rPr>
        <sz val="11"/>
        <color theme="1"/>
        <rFont val="Arial"/>
        <family val="2"/>
      </rPr>
      <t>.</t>
    </r>
  </si>
  <si>
    <r>
      <t>-</t>
    </r>
    <r>
      <rPr>
        <sz val="7"/>
        <color theme="1"/>
        <rFont val="Times New Roman"/>
        <family val="1"/>
      </rPr>
      <t xml:space="preserve">          </t>
    </r>
    <r>
      <rPr>
        <sz val="10"/>
        <color rgb="FF000000"/>
        <rFont val="Calibri"/>
        <family val="2"/>
        <scheme val="minor"/>
      </rPr>
      <t xml:space="preserve">Execution of a drainage pit at the bottom of the biofilter bed to convey the percolated liquid out of the biofilter and towards a collection manhole/sump pit to be executed near the biofilter and equipped with a submersible pump, with piping and accessories to allow the pumping of the drained liquid towards the leachate collection tank; as described elsewhere in these Tender Documents and notably in the Particular Technical Specifications and the </t>
    </r>
    <r>
      <rPr>
        <sz val="10"/>
        <color theme="1"/>
        <rFont val="Calibri"/>
        <family val="2"/>
        <scheme val="minor"/>
      </rPr>
      <t>Preamble to Bill of Quantities</t>
    </r>
  </si>
  <si>
    <r>
      <t>-</t>
    </r>
    <r>
      <rPr>
        <sz val="7"/>
        <color rgb="FF000000"/>
        <rFont val="Times New Roman"/>
        <family val="1"/>
      </rPr>
      <t xml:space="preserve">          </t>
    </r>
    <r>
      <rPr>
        <sz val="10"/>
        <color theme="1"/>
        <rFont val="Calibri"/>
        <family val="2"/>
        <scheme val="minor"/>
      </rPr>
      <t>Execution of a bed access opening in the body of the biofilter structure to allow filling and inspection of the media bed. It shall be closed by timber planks in steel profile and can be chosen according to local requirements by the Contractor and approved by the Engineer.</t>
    </r>
  </si>
  <si>
    <r>
      <t>-</t>
    </r>
    <r>
      <rPr>
        <sz val="7"/>
        <color rgb="FF000000"/>
        <rFont val="Times New Roman"/>
        <family val="1"/>
      </rPr>
      <t xml:space="preserve">          </t>
    </r>
    <r>
      <rPr>
        <sz val="10"/>
        <color rgb="FF000000"/>
        <rFont val="Calibri"/>
        <family val="2"/>
        <scheme val="minor"/>
      </rPr>
      <t>PVC Plastic support plates/grids, height 0.6m</t>
    </r>
  </si>
  <si>
    <r>
      <t>-</t>
    </r>
    <r>
      <rPr>
        <sz val="7"/>
        <color rgb="FF000000"/>
        <rFont val="Times New Roman"/>
        <family val="1"/>
      </rPr>
      <t xml:space="preserve">          </t>
    </r>
    <r>
      <rPr>
        <sz val="10"/>
        <color rgb="FF000000"/>
        <rFont val="Calibri"/>
        <family val="2"/>
        <scheme val="minor"/>
      </rPr>
      <t>Prescrubber unit</t>
    </r>
  </si>
  <si>
    <r>
      <t>Capacity</t>
    </r>
    <r>
      <rPr>
        <sz val="10"/>
        <color rgb="FF000000"/>
        <rFont val="Calibri"/>
        <family val="2"/>
      </rPr>
      <t>: 40,000 m³/h</t>
    </r>
  </si>
  <si>
    <r>
      <t>Inside dimensions of the prescrubber unit</t>
    </r>
    <r>
      <rPr>
        <sz val="10"/>
        <color rgb="FF000000"/>
        <rFont val="Calibri"/>
        <family val="2"/>
      </rPr>
      <t>:</t>
    </r>
  </si>
  <si>
    <r>
      <t>-</t>
    </r>
    <r>
      <rPr>
        <sz val="7"/>
        <color rgb="FF000000"/>
        <rFont val="Times New Roman"/>
        <family val="1"/>
      </rPr>
      <t xml:space="preserve">          </t>
    </r>
    <r>
      <rPr>
        <sz val="10"/>
        <color rgb="FF000000"/>
        <rFont val="Calibri"/>
        <family val="2"/>
        <scheme val="minor"/>
      </rPr>
      <t xml:space="preserve">Packing material made of polypropylene with a specific surface area between 90-100 m2/m3 and a free volume between 90 and 100%. </t>
    </r>
  </si>
  <si>
    <r>
      <t>-</t>
    </r>
    <r>
      <rPr>
        <sz val="7"/>
        <color rgb="FF000000"/>
        <rFont val="Times New Roman"/>
        <family val="1"/>
      </rPr>
      <t xml:space="preserve">          </t>
    </r>
    <r>
      <rPr>
        <sz val="10"/>
        <color rgb="FF000000"/>
        <rFont val="Calibri"/>
        <family val="2"/>
        <scheme val="minor"/>
      </rPr>
      <t>Droplet separator</t>
    </r>
  </si>
  <si>
    <r>
      <t>-</t>
    </r>
    <r>
      <rPr>
        <sz val="7"/>
        <color rgb="FF000000"/>
        <rFont val="Times New Roman"/>
        <family val="1"/>
      </rPr>
      <t xml:space="preserve">          </t>
    </r>
    <r>
      <rPr>
        <sz val="10"/>
        <color rgb="FF000000"/>
        <rFont val="Calibri"/>
        <family val="2"/>
        <scheme val="minor"/>
      </rPr>
      <t>Recirculation pipe with pressure gauge and spraying nozzles</t>
    </r>
  </si>
  <si>
    <r>
      <t>-</t>
    </r>
    <r>
      <rPr>
        <sz val="7"/>
        <color rgb="FF000000"/>
        <rFont val="Times New Roman"/>
        <family val="1"/>
      </rPr>
      <t xml:space="preserve">          </t>
    </r>
    <r>
      <rPr>
        <sz val="10"/>
        <color rgb="FF000000"/>
        <rFont val="Calibri"/>
        <family val="2"/>
        <scheme val="minor"/>
      </rPr>
      <t>Measuring equipment</t>
    </r>
  </si>
  <si>
    <r>
      <t>-</t>
    </r>
    <r>
      <rPr>
        <sz val="7"/>
        <color rgb="FF000000"/>
        <rFont val="Times New Roman"/>
        <family val="1"/>
      </rPr>
      <t xml:space="preserve">          </t>
    </r>
    <r>
      <rPr>
        <sz val="10"/>
        <color rgb="FF000000"/>
        <rFont val="Calibri"/>
        <family val="2"/>
        <scheme val="minor"/>
      </rPr>
      <t>Level control for the pump sump (incl. overflow and drainage)</t>
    </r>
  </si>
  <si>
    <r>
      <t>-</t>
    </r>
    <r>
      <rPr>
        <sz val="7"/>
        <color rgb="FF000000"/>
        <rFont val="Times New Roman"/>
        <family val="1"/>
      </rPr>
      <t xml:space="preserve">          </t>
    </r>
    <r>
      <rPr>
        <sz val="10"/>
        <color rgb="FF000000"/>
        <rFont val="Calibri"/>
        <family val="2"/>
        <scheme val="minor"/>
      </rPr>
      <t>Dry-run protection for the pump</t>
    </r>
  </si>
  <si>
    <r>
      <t>-</t>
    </r>
    <r>
      <rPr>
        <sz val="7"/>
        <color rgb="FF000000"/>
        <rFont val="Times New Roman"/>
        <family val="1"/>
      </rPr>
      <t xml:space="preserve">          </t>
    </r>
    <r>
      <rPr>
        <sz val="10"/>
        <color rgb="FF000000"/>
        <rFont val="Calibri"/>
        <family val="2"/>
        <scheme val="minor"/>
      </rPr>
      <t>All internal piping</t>
    </r>
  </si>
  <si>
    <r>
      <t>-</t>
    </r>
    <r>
      <rPr>
        <sz val="7"/>
        <color rgb="FF000000"/>
        <rFont val="Times New Roman"/>
        <family val="1"/>
      </rPr>
      <t xml:space="preserve">          </t>
    </r>
    <r>
      <rPr>
        <sz val="10"/>
        <color rgb="FF000000"/>
        <rFont val="Calibri"/>
        <family val="2"/>
        <scheme val="minor"/>
      </rPr>
      <t>Dosing station</t>
    </r>
  </si>
  <si>
    <r>
      <t>Construction, installation, testing and commissioning of the prescrubber dosing station realizing dosing of acid (H2SO4 &lt; 76%).</t>
    </r>
    <r>
      <rPr>
        <sz val="10"/>
        <color rgb="FF000000"/>
        <rFont val="Calibri"/>
        <family val="2"/>
      </rPr>
      <t xml:space="preserve"> </t>
    </r>
  </si>
  <si>
    <t>Procuring, transporting, storing, installing, painting, remedying of all defects that may appear while testing of centrifugal inline fans and all other accessories necessary for the proper execution of this item as shown on the drawings, required by the specifications and / or deemed necessary by the Engineer.</t>
  </si>
  <si>
    <r>
      <t>-</t>
    </r>
    <r>
      <rPr>
        <sz val="7"/>
        <color rgb="FF000000"/>
        <rFont val="Times New Roman"/>
        <family val="1"/>
      </rPr>
      <t xml:space="preserve">          </t>
    </r>
    <r>
      <rPr>
        <sz val="10"/>
        <color rgb="FF000000"/>
        <rFont val="Calibri"/>
        <family val="2"/>
        <scheme val="minor"/>
      </rPr>
      <t>Number of fans: 2 (1 duty + 1 standby)</t>
    </r>
  </si>
  <si>
    <r>
      <t>-</t>
    </r>
    <r>
      <rPr>
        <sz val="7"/>
        <color rgb="FF000000"/>
        <rFont val="Times New Roman"/>
        <family val="1"/>
      </rPr>
      <t xml:space="preserve">          </t>
    </r>
    <r>
      <rPr>
        <sz val="10"/>
        <color rgb="FF000000"/>
        <rFont val="Calibri"/>
        <family val="2"/>
        <scheme val="minor"/>
      </rPr>
      <t>Unit capacity: 40,000 m³/h</t>
    </r>
  </si>
  <si>
    <r>
      <t>-</t>
    </r>
    <r>
      <rPr>
        <sz val="7"/>
        <color rgb="FF000000"/>
        <rFont val="Times New Roman"/>
        <family val="1"/>
      </rPr>
      <t xml:space="preserve">          </t>
    </r>
    <r>
      <rPr>
        <sz val="10"/>
        <color rgb="FF000000"/>
        <rFont val="Calibri"/>
        <family val="2"/>
        <scheme val="minor"/>
      </rPr>
      <t>Stat. pressure: 2,000 Pa</t>
    </r>
  </si>
  <si>
    <r>
      <t>-</t>
    </r>
    <r>
      <rPr>
        <sz val="7"/>
        <color rgb="FF000000"/>
        <rFont val="Times New Roman"/>
        <family val="1"/>
      </rPr>
      <t xml:space="preserve">          </t>
    </r>
    <r>
      <rPr>
        <sz val="10"/>
        <color rgb="FF000000"/>
        <rFont val="Calibri"/>
        <family val="2"/>
        <scheme val="minor"/>
      </rPr>
      <t>Motor: 37 kW, suitable for VFD operation</t>
    </r>
  </si>
  <si>
    <r>
      <t>-</t>
    </r>
    <r>
      <rPr>
        <sz val="7"/>
        <color rgb="FF000000"/>
        <rFont val="Times New Roman"/>
        <family val="1"/>
      </rPr>
      <t xml:space="preserve">          </t>
    </r>
    <r>
      <rPr>
        <sz val="10"/>
        <color rgb="FF000000"/>
        <rFont val="Calibri"/>
        <family val="2"/>
        <scheme val="minor"/>
      </rPr>
      <t>Impeller: Alue 231</t>
    </r>
  </si>
  <si>
    <r>
      <t>-</t>
    </r>
    <r>
      <rPr>
        <sz val="7"/>
        <color rgb="FF000000"/>
        <rFont val="Times New Roman"/>
        <family val="1"/>
      </rPr>
      <t xml:space="preserve">          </t>
    </r>
    <r>
      <rPr>
        <sz val="10"/>
        <color rgb="FF000000"/>
        <rFont val="Calibri"/>
        <family val="2"/>
        <scheme val="minor"/>
      </rPr>
      <t>Housing: Stainless Steel 1.4301</t>
    </r>
  </si>
  <si>
    <r>
      <t>-</t>
    </r>
    <r>
      <rPr>
        <sz val="7"/>
        <color rgb="FF000000"/>
        <rFont val="Times New Roman"/>
        <family val="1"/>
      </rPr>
      <t xml:space="preserve">          </t>
    </r>
    <r>
      <rPr>
        <sz val="10"/>
        <color rgb="FF000000"/>
        <rFont val="Calibri"/>
        <family val="2"/>
        <scheme val="minor"/>
      </rPr>
      <t>The fans shall be heavy duty resistant to corrosion</t>
    </r>
  </si>
  <si>
    <r>
      <t>-</t>
    </r>
    <r>
      <rPr>
        <sz val="7"/>
        <color rgb="FF000000"/>
        <rFont val="Times New Roman"/>
        <family val="1"/>
      </rPr>
      <t xml:space="preserve">          </t>
    </r>
    <r>
      <rPr>
        <sz val="10"/>
        <color rgb="FF000000"/>
        <rFont val="Calibri"/>
        <family val="2"/>
        <scheme val="minor"/>
      </rPr>
      <t>General excavation/Site preparation and clearance of a depth of 30cm, shall include removing and disposal of vegetation, undergrowth, bushes, hedges, trees, debris, trash and the like, disconnecting and sealing services (as applicable) and excavation of the top superficial soil layer to eliminate the organic or inadequate top soil. Site preparation and clearance shall be carried out to the satisfaction of the Engineer to enable and facilitate all new construction</t>
    </r>
  </si>
  <si>
    <r>
      <t>-</t>
    </r>
    <r>
      <rPr>
        <sz val="7"/>
        <color rgb="FF000000"/>
        <rFont val="Times New Roman"/>
        <family val="1"/>
      </rPr>
      <t xml:space="preserve">          </t>
    </r>
    <r>
      <rPr>
        <sz val="10"/>
        <color rgb="FF000000"/>
        <rFont val="Calibri"/>
        <family val="2"/>
        <scheme val="minor"/>
      </rPr>
      <t>Eventual soil replacement of unsuitable soil material</t>
    </r>
  </si>
  <si>
    <r>
      <t>-</t>
    </r>
    <r>
      <rPr>
        <sz val="7"/>
        <color rgb="FF000000"/>
        <rFont val="Times New Roman"/>
        <family val="1"/>
      </rPr>
      <t xml:space="preserve">          </t>
    </r>
    <r>
      <rPr>
        <sz val="10"/>
        <color rgb="FF000000"/>
        <rFont val="Calibri"/>
        <family val="2"/>
        <scheme val="minor"/>
      </rPr>
      <t>Grading and compaction of the natural ground level after excavation to a dry density not less than 95% of the Optimum Standard Proctor dry density</t>
    </r>
  </si>
  <si>
    <r>
      <t>-</t>
    </r>
    <r>
      <rPr>
        <sz val="7"/>
        <color rgb="FF000000"/>
        <rFont val="Times New Roman"/>
        <family val="1"/>
      </rPr>
      <t xml:space="preserve">          </t>
    </r>
    <r>
      <rPr>
        <sz val="10"/>
        <color rgb="FF000000"/>
        <rFont val="Calibri"/>
        <family val="2"/>
        <scheme val="minor"/>
      </rPr>
      <t>Installation of a geotextile layer (250g/m2) above the compacted natural ground level after excavation, according to the specifications herebelow</t>
    </r>
  </si>
  <si>
    <r>
      <t>-</t>
    </r>
    <r>
      <rPr>
        <sz val="7"/>
        <color rgb="FF000000"/>
        <rFont val="Times New Roman"/>
        <family val="1"/>
      </rPr>
      <t xml:space="preserve">          </t>
    </r>
    <r>
      <rPr>
        <sz val="10"/>
        <color rgb="FF000000"/>
        <rFont val="Calibri"/>
        <family val="2"/>
        <scheme val="minor"/>
      </rPr>
      <t>Execution of the outer walls of the biofilter system exposed to the outside (i.e. with the exception of the side connecting to the prescrubber) by the means of:</t>
    </r>
  </si>
  <si>
    <r>
      <t>o</t>
    </r>
    <r>
      <rPr>
        <sz val="7"/>
        <color rgb="FF000000"/>
        <rFont val="Times New Roman"/>
        <family val="1"/>
      </rPr>
      <t xml:space="preserve">    </t>
    </r>
    <r>
      <rPr>
        <sz val="10"/>
        <color rgb="FF000000"/>
        <rFont val="Calibri"/>
        <family val="2"/>
        <scheme val="minor"/>
      </rPr>
      <t>Cast-in-place reinforced concrete walls, using High Sulphate Resistant Cement to ASTM C150, Type V, 30 MPa tested on cylinder (38 MPa on cube).</t>
    </r>
  </si>
  <si>
    <r>
      <t>o</t>
    </r>
    <r>
      <rPr>
        <sz val="7"/>
        <color rgb="FF000000"/>
        <rFont val="Times New Roman"/>
        <family val="1"/>
      </rPr>
      <t xml:space="preserve">    </t>
    </r>
    <r>
      <rPr>
        <sz val="10"/>
        <color rgb="FF000000"/>
        <rFont val="Calibri"/>
        <family val="2"/>
        <scheme val="minor"/>
      </rPr>
      <t>Provided with a protective coating on the internal surfaces (coal tar epoxy coating in 2 layers, total thickness 400 microns minimum);</t>
    </r>
  </si>
  <si>
    <r>
      <t>-</t>
    </r>
    <r>
      <rPr>
        <sz val="7"/>
        <color rgb="FF000000"/>
        <rFont val="Times New Roman"/>
        <family val="1"/>
      </rPr>
      <t xml:space="preserve">          </t>
    </r>
    <r>
      <rPr>
        <sz val="10"/>
        <color rgb="FF000000"/>
        <rFont val="Calibri"/>
        <family val="2"/>
        <scheme val="minor"/>
      </rPr>
      <t>The underground part of the walls shall also be provided with a bituminous coating layers for external surface (2 layers)</t>
    </r>
  </si>
  <si>
    <r>
      <t>-</t>
    </r>
    <r>
      <rPr>
        <sz val="7"/>
        <color rgb="FF000000"/>
        <rFont val="Times New Roman"/>
        <family val="1"/>
      </rPr>
      <t xml:space="preserve">          </t>
    </r>
    <r>
      <rPr>
        <sz val="10"/>
        <color rgb="FF000000"/>
        <rFont val="Calibri"/>
        <family val="2"/>
        <scheme val="minor"/>
      </rPr>
      <t>The wall footings shall also be provided with:</t>
    </r>
  </si>
  <si>
    <r>
      <t>o</t>
    </r>
    <r>
      <rPr>
        <sz val="7"/>
        <color rgb="FF000000"/>
        <rFont val="Times New Roman"/>
        <family val="1"/>
      </rPr>
      <t xml:space="preserve">    </t>
    </r>
    <r>
      <rPr>
        <sz val="10"/>
        <color rgb="FF000000"/>
        <rFont val="Calibri"/>
        <family val="2"/>
        <scheme val="minor"/>
      </rPr>
      <t>A bituminous coating layers for external surface (2 layers)</t>
    </r>
  </si>
  <si>
    <r>
      <t>o</t>
    </r>
    <r>
      <rPr>
        <sz val="7"/>
        <color rgb="FF000000"/>
        <rFont val="Times New Roman"/>
        <family val="1"/>
      </rPr>
      <t xml:space="preserve">    </t>
    </r>
    <r>
      <rPr>
        <sz val="10"/>
        <color rgb="FF000000"/>
        <rFont val="Calibri"/>
        <family val="2"/>
        <scheme val="minor"/>
      </rPr>
      <t>A 10cm layer of blinding concrete under the wall footings, cast-in-place plain using ordinary Portland cement to ASTM C150, Type I, 16 MPa on cylinder.</t>
    </r>
  </si>
  <si>
    <r>
      <t>-</t>
    </r>
    <r>
      <rPr>
        <sz val="7"/>
        <color rgb="FF000000"/>
        <rFont val="Times New Roman"/>
        <family val="1"/>
      </rPr>
      <t xml:space="preserve">          </t>
    </r>
    <r>
      <rPr>
        <sz val="10"/>
        <color rgb="FF000000"/>
        <rFont val="Calibri"/>
        <family val="2"/>
        <scheme val="minor"/>
      </rPr>
      <t>Execution of the wall footings on the following two layers (from top to bottom):</t>
    </r>
  </si>
  <si>
    <r>
      <t>o</t>
    </r>
    <r>
      <rPr>
        <sz val="7"/>
        <color rgb="FF000000"/>
        <rFont val="Times New Roman"/>
        <family val="1"/>
      </rPr>
      <t xml:space="preserve">    </t>
    </r>
    <r>
      <rPr>
        <sz val="10"/>
        <color rgb="FF000000"/>
        <rFont val="Calibri"/>
        <family val="2"/>
        <scheme val="minor"/>
      </rPr>
      <t xml:space="preserve">A 40cm thick minimum well graded base course layer (CBR 70%), </t>
    </r>
  </si>
  <si>
    <r>
      <t>o</t>
    </r>
    <r>
      <rPr>
        <sz val="7"/>
        <color rgb="FF000000"/>
        <rFont val="Times New Roman"/>
        <family val="1"/>
      </rPr>
      <t xml:space="preserve">    </t>
    </r>
    <r>
      <rPr>
        <sz val="10"/>
        <color rgb="FF000000"/>
        <rFont val="Calibri"/>
        <family val="2"/>
        <scheme val="minor"/>
      </rPr>
      <t xml:space="preserve">A 60cm thick minimum well graded subbase course layer (CBR 50%), </t>
    </r>
  </si>
  <si>
    <r>
      <t>-</t>
    </r>
    <r>
      <rPr>
        <sz val="7"/>
        <color rgb="FF000000"/>
        <rFont val="Times New Roman"/>
        <family val="1"/>
      </rPr>
      <t xml:space="preserve">          </t>
    </r>
    <r>
      <rPr>
        <sz val="10"/>
        <color rgb="FF000000"/>
        <rFont val="Calibri"/>
        <family val="2"/>
        <scheme val="minor"/>
      </rPr>
      <t>Execution of the bottom slab of the complete biofilter system (i.e. biofilter, under prescrubber and under centrifugal fans) by the means of the following (from top to bottom):</t>
    </r>
  </si>
  <si>
    <r>
      <t>o</t>
    </r>
    <r>
      <rPr>
        <sz val="7"/>
        <color rgb="FF000000"/>
        <rFont val="Times New Roman"/>
        <family val="1"/>
      </rPr>
      <t xml:space="preserve">    </t>
    </r>
    <r>
      <rPr>
        <sz val="10"/>
        <color rgb="FF000000"/>
        <rFont val="Calibri"/>
        <family val="2"/>
        <scheme val="minor"/>
      </rPr>
      <t>Cast-in-place reinforced concrete walls, using High Sulphate Resistant Cement to ASTM C150, Type V, 30 MPa on cylinder.</t>
    </r>
  </si>
  <si>
    <r>
      <t>o</t>
    </r>
    <r>
      <rPr>
        <sz val="7"/>
        <color rgb="FF000000"/>
        <rFont val="Times New Roman"/>
        <family val="1"/>
      </rPr>
      <t xml:space="preserve">    </t>
    </r>
    <r>
      <rPr>
        <sz val="10"/>
        <color rgb="FF000000"/>
        <rFont val="Calibri"/>
        <family val="2"/>
        <scheme val="minor"/>
      </rPr>
      <t>A damp proof membrane above the base course layer</t>
    </r>
  </si>
  <si>
    <r>
      <t>-</t>
    </r>
    <r>
      <rPr>
        <sz val="7"/>
        <color rgb="FF000000"/>
        <rFont val="Times New Roman"/>
        <family val="1"/>
      </rPr>
      <t xml:space="preserve">          </t>
    </r>
    <r>
      <rPr>
        <sz val="10"/>
        <color rgb="FF000000"/>
        <rFont val="Calibri"/>
        <family val="2"/>
        <scheme val="minor"/>
      </rPr>
      <t>Execution of the bottom slab on the following two layers (from top to bottom):</t>
    </r>
  </si>
  <si>
    <r>
      <t>o</t>
    </r>
    <r>
      <rPr>
        <sz val="7"/>
        <color rgb="FF000000"/>
        <rFont val="Times New Roman"/>
        <family val="1"/>
      </rPr>
      <t xml:space="preserve">    </t>
    </r>
    <r>
      <rPr>
        <sz val="10"/>
        <color rgb="FF000000"/>
        <rFont val="Calibri"/>
        <family val="2"/>
        <scheme val="minor"/>
      </rPr>
      <t xml:space="preserve">A 30cm thick minimum well graded subbase course layer (CBR 50%), </t>
    </r>
  </si>
  <si>
    <t xml:space="preserve">Construction, installation, testing and commissioning of the sorting hangar air extraction axial fan to push air from the sorting hangar to the composting hangar: </t>
  </si>
  <si>
    <t>Procuring, transporting, storing, installing, painting, remedying of all defects that may appear while testing of propeller fans and all other accessories necessary for the proper execution of this item as shown on the drawings, required by the specifications and / or deemed necessary by the Engineer.</t>
  </si>
  <si>
    <t>Procuring, transporting, storing, installing, painting, remedying of all defects that may appear while testing of supply, return and ventilation galvanized metal sheet rectangular / Circular air ducts, including seams, joints, reinforcements, hangers, supports, splitter, turning vanes, elbows and  transformation complete with duct sealants and flexible connections and Plenum box with 15mm internal liner glued and fixed with pins to the duct complete with external fiber glass insulation as specified and described herein, with galvanized steel corners on the edges and all necessary accessories complete with round Volume damper on each  inlet (where shown on the drawings) and all other accessories necessary for the proper execution of this item as shown on the drawings, required by the specifications and / or deemed necessary by the Engineer.</t>
  </si>
  <si>
    <t>Execution of all corresponding electrical works required for the construction, installation, testing and commissioning of the complete biofilter system and air extraction systems including:</t>
  </si>
  <si>
    <t>Execution of local control panels for the biofilter system as well as for the axial extraction fans. The control panel shall be conveniently located to give fingertip management of all machine functions. All associated electrical works including power supply, electrical panels, cables, cable protection, earthing, necessary for the execution and operation of the biofilter odor treatment system and its various associated equipment and accessories shall be executed including:</t>
  </si>
  <si>
    <r>
      <t>-</t>
    </r>
    <r>
      <rPr>
        <sz val="7"/>
        <color rgb="FF000000"/>
        <rFont val="Times New Roman"/>
        <family val="1"/>
      </rPr>
      <t xml:space="preserve">          </t>
    </r>
    <r>
      <rPr>
        <sz val="10"/>
        <color rgb="FF000000"/>
        <rFont val="Calibri"/>
        <family val="2"/>
        <scheme val="minor"/>
      </rPr>
      <t>The works necessary for the connection of the biofilter system to the local control panel to be installed</t>
    </r>
  </si>
  <si>
    <r>
      <t>-</t>
    </r>
    <r>
      <rPr>
        <sz val="7"/>
        <color rgb="FF000000"/>
        <rFont val="Times New Roman"/>
        <family val="1"/>
      </rPr>
      <t xml:space="preserve">          </t>
    </r>
    <r>
      <rPr>
        <sz val="10"/>
        <color rgb="FF000000"/>
        <rFont val="Calibri"/>
        <family val="2"/>
        <scheme val="minor"/>
      </rPr>
      <t>The works necessary for the connection of the axial fans extraction system to the local control panel to be installed</t>
    </r>
  </si>
  <si>
    <r>
      <t>-</t>
    </r>
    <r>
      <rPr>
        <sz val="7"/>
        <color rgb="FF000000"/>
        <rFont val="Times New Roman"/>
        <family val="1"/>
      </rPr>
      <t xml:space="preserve">          </t>
    </r>
    <r>
      <rPr>
        <sz val="10"/>
        <color rgb="FF000000"/>
        <rFont val="Calibri"/>
        <family val="2"/>
        <scheme val="minor"/>
      </rPr>
      <t>The works necessary for the connection of the two aforementioned local panels to the main control panel distribution board located in the administration building. The cable section will be minimum 3x35 mm</t>
    </r>
    <r>
      <rPr>
        <vertAlign val="superscript"/>
        <sz val="10"/>
        <color rgb="FF000000"/>
        <rFont val="Calibri"/>
        <family val="2"/>
        <scheme val="minor"/>
      </rPr>
      <t>2</t>
    </r>
    <r>
      <rPr>
        <sz val="10"/>
        <color rgb="FF000000"/>
        <rFont val="Calibri"/>
        <family val="2"/>
        <scheme val="minor"/>
      </rPr>
      <t xml:space="preserve"> + 16mm</t>
    </r>
    <r>
      <rPr>
        <vertAlign val="superscript"/>
        <sz val="10"/>
        <color rgb="FF000000"/>
        <rFont val="Calibri"/>
        <family val="2"/>
        <scheme val="minor"/>
      </rPr>
      <t>2</t>
    </r>
  </si>
  <si>
    <r>
      <t>-</t>
    </r>
    <r>
      <rPr>
        <sz val="7"/>
        <color rgb="FF000000"/>
        <rFont val="Times New Roman"/>
        <family val="1"/>
      </rPr>
      <t xml:space="preserve">          </t>
    </r>
    <r>
      <rPr>
        <sz val="10"/>
        <color rgb="FF000000"/>
        <rFont val="Calibri"/>
        <family val="2"/>
        <scheme val="minor"/>
      </rPr>
      <t>Equipping, followed by testing and commissioning, of the main facility water tank (connected to the public water supply grid) with pumps, pipes and accessories in order to pump water to a foreseen plastic water tank to be constructed near the biofilter system.</t>
    </r>
  </si>
  <si>
    <t xml:space="preserve">Construction, installation, testing and commissioning of the prescrubber unit provided with the following characteristics: </t>
  </si>
  <si>
    <t>………………………………………………………………………………………………………………………………………………………………….</t>
  </si>
  <si>
    <t>Amount (USD)</t>
  </si>
  <si>
    <t>Total Amount of Bill of Quantities ……………………………………………………………………………………….</t>
  </si>
  <si>
    <t>Discount by Tenderer ( ______ %) ……………………………………………………………………………………….</t>
  </si>
  <si>
    <t>Total Amount of Tender after Discount  ……………………………………………………………………………………….</t>
  </si>
  <si>
    <t>USD Only:</t>
  </si>
  <si>
    <t>The price includes the complete execution of the Biofilter odour control system according to the requirements of the Tender Documents, notably the Particular Technical Specifications and the Bill of Quantities.</t>
  </si>
  <si>
    <t>The price for this item, completely executed and tested, shall be paid as a lump sum.</t>
  </si>
  <si>
    <r>
      <t>-</t>
    </r>
    <r>
      <rPr>
        <sz val="7"/>
        <color theme="1"/>
        <rFont val="Calibri"/>
        <family val="2"/>
        <scheme val="minor"/>
      </rPr>
      <t xml:space="preserve">       </t>
    </r>
    <r>
      <rPr>
        <sz val="10"/>
        <color theme="1"/>
        <rFont val="Calibri"/>
        <family val="2"/>
        <scheme val="minor"/>
      </rPr>
      <t>Preparation of detailed execution drawings and shop drawings</t>
    </r>
  </si>
  <si>
    <r>
      <t>-</t>
    </r>
    <r>
      <rPr>
        <sz val="7"/>
        <color theme="1"/>
        <rFont val="Calibri"/>
        <family val="2"/>
        <scheme val="minor"/>
      </rPr>
      <t xml:space="preserve">       </t>
    </r>
    <r>
      <rPr>
        <sz val="10"/>
        <color theme="1"/>
        <rFont val="Calibri"/>
        <family val="2"/>
        <scheme val="minor"/>
      </rPr>
      <t>Site preparation</t>
    </r>
  </si>
  <si>
    <r>
      <t>-</t>
    </r>
    <r>
      <rPr>
        <sz val="7"/>
        <color theme="1"/>
        <rFont val="Calibri"/>
        <family val="2"/>
        <scheme val="minor"/>
      </rPr>
      <t xml:space="preserve">       </t>
    </r>
    <r>
      <rPr>
        <sz val="10"/>
        <color theme="1"/>
        <rFont val="Calibri"/>
        <family val="2"/>
        <scheme val="minor"/>
      </rPr>
      <t>Supply, transportation and installation of Biofilter media</t>
    </r>
  </si>
  <si>
    <r>
      <t>-</t>
    </r>
    <r>
      <rPr>
        <sz val="7"/>
        <color theme="1"/>
        <rFont val="Calibri"/>
        <family val="2"/>
        <scheme val="minor"/>
      </rPr>
      <t xml:space="preserve">       </t>
    </r>
    <r>
      <rPr>
        <sz val="10"/>
        <color theme="1"/>
        <rFont val="Calibri"/>
        <family val="2"/>
        <scheme val="minor"/>
      </rPr>
      <t>Fumigation for the biofilter media before transport to Lebanon and the project area including addition of 0.7 Kg/m3 of urea (at 46%), as well as composting, overcasting and post-fermentation of the material for 4-5 weeks</t>
    </r>
  </si>
  <si>
    <r>
      <t>-</t>
    </r>
    <r>
      <rPr>
        <sz val="7"/>
        <color theme="1"/>
        <rFont val="Calibri"/>
        <family val="2"/>
        <scheme val="minor"/>
      </rPr>
      <t xml:space="preserve">       </t>
    </r>
    <r>
      <rPr>
        <sz val="10"/>
        <color theme="1"/>
        <rFont val="Calibri"/>
        <family val="2"/>
        <scheme val="minor"/>
      </rPr>
      <t>All associated civil works including excavations and earthworks (including the execution of the elevated platform below the Biofilter odour control system), iincluding, among others,  site clearance and excavation, filling and backfilling, sub-base course layers and base course layers, damp proof membrane,), blinding concrete, foundations, reinforced concrete works, manholes, surface coating and protection, etc., complete for the complete execution of the biofilter system</t>
    </r>
  </si>
  <si>
    <r>
      <t>-</t>
    </r>
    <r>
      <rPr>
        <sz val="7"/>
        <color theme="1"/>
        <rFont val="Calibri"/>
        <family val="2"/>
        <scheme val="minor"/>
      </rPr>
      <t xml:space="preserve">       </t>
    </r>
    <r>
      <rPr>
        <sz val="10"/>
        <color theme="1"/>
        <rFont val="Calibri"/>
        <family val="2"/>
        <scheme val="minor"/>
      </rPr>
      <t>All associated electrical works including power supply, electrical panels, cables, cable protection, earthing, necessary for the execution and operation of the biofilter odor treatment system and its various associated equipment and accessories till the connection of the complete biofilter system to the main control panel, etc.</t>
    </r>
  </si>
  <si>
    <r>
      <t>-</t>
    </r>
    <r>
      <rPr>
        <sz val="7"/>
        <color theme="1"/>
        <rFont val="Calibri"/>
        <family val="2"/>
        <scheme val="minor"/>
      </rPr>
      <t xml:space="preserve">       </t>
    </r>
    <r>
      <rPr>
        <sz val="10"/>
        <color theme="1"/>
        <rFont val="Calibri"/>
        <family val="2"/>
        <scheme val="minor"/>
      </rPr>
      <t>All necessary accessories</t>
    </r>
  </si>
  <si>
    <r>
      <t>-</t>
    </r>
    <r>
      <rPr>
        <sz val="7"/>
        <color theme="1"/>
        <rFont val="Calibri"/>
        <family val="2"/>
        <scheme val="minor"/>
      </rPr>
      <t xml:space="preserve">       </t>
    </r>
    <r>
      <rPr>
        <sz val="10"/>
        <color theme="1"/>
        <rFont val="Calibri"/>
        <family val="2"/>
        <scheme val="minor"/>
      </rPr>
      <t>Testing and commissioning</t>
    </r>
  </si>
  <si>
    <r>
      <t>-</t>
    </r>
    <r>
      <rPr>
        <sz val="7"/>
        <color theme="1"/>
        <rFont val="Calibri"/>
        <family val="2"/>
        <scheme val="minor"/>
      </rPr>
      <t xml:space="preserve">       </t>
    </r>
    <r>
      <rPr>
        <sz val="10"/>
        <color theme="1"/>
        <rFont val="Calibri"/>
        <family val="2"/>
        <scheme val="minor"/>
      </rPr>
      <t>All other related works, all as specified, and to the satisfaction of the Engineer</t>
    </r>
  </si>
  <si>
    <t>Odor treatment system for Jebb Jennine Solid Waste Treatment Facility</t>
  </si>
  <si>
    <t>Provisional sum</t>
  </si>
  <si>
    <t>Removal of the existing stone/blockwork border laid at ground level of the composting hangar</t>
  </si>
  <si>
    <t>SECTION 3 -Concrete works</t>
  </si>
  <si>
    <t>3.1.1</t>
  </si>
  <si>
    <t>m3</t>
  </si>
  <si>
    <r>
      <t xml:space="preserve">Cast-in-place plain concrete 
</t>
    </r>
    <r>
      <rPr>
        <sz val="10"/>
        <rFont val="Calibri"/>
        <family val="2"/>
        <scheme val="minor"/>
      </rPr>
      <t>Cast-in-place plain concrete, complete including all necessary formwork and accessories, all as specified, shown on the drawings, in the specifications and to the satisfaction of the Supervisor.</t>
    </r>
  </si>
  <si>
    <r>
      <rPr>
        <u/>
        <sz val="10"/>
        <rFont val="Calibri"/>
        <family val="2"/>
        <scheme val="minor"/>
      </rPr>
      <t>Cast-in-place plain concrete, Cement Type II, 14 MPa, for blinding for foundation (various structures and buildings)</t>
    </r>
    <r>
      <rPr>
        <sz val="10"/>
        <rFont val="Calibri"/>
        <family val="2"/>
        <scheme val="minor"/>
      </rPr>
      <t xml:space="preserve">
Cast-in-place plain concrete using Moderately Sulphate Resistant Cement to ASTM C150, Type II, 14 MPa on cylinder, for blinding for foundation beds (100 mm thick), complete including all necessary formwork and accessories, all as specified, shown on the drawings and to the satisfaction of the Supervisor.</t>
    </r>
  </si>
  <si>
    <t>SECTION 6 -Blockworks</t>
  </si>
  <si>
    <t>Non-load-bearing hollow blockwork (OPC)</t>
  </si>
  <si>
    <t>m2</t>
  </si>
  <si>
    <t>SECTION 7-Joinery and Ironmengary</t>
  </si>
  <si>
    <t>SECTION 9-Floor, walls, ceilings and finishes</t>
  </si>
  <si>
    <t>Render</t>
  </si>
  <si>
    <t>Interior rendering (cement type I - OPC)</t>
  </si>
  <si>
    <t>Under optimum conditions, operating times and lifetime of the media shall be between 3 and 6 years, with a minimum required of at least 4 years, without any material change</t>
  </si>
  <si>
    <t xml:space="preserve">The electrical works shall include fabrication, factory testing, supply, transportation, storage, installation, site testing, commissioning, O&amp;M manuals, also supplying and installation of all corresponding controls, fittings, supports, accessories and civil works required to complete installation of the equipment according to the specifications and direction of the Engineer. </t>
  </si>
  <si>
    <r>
      <t>-</t>
    </r>
    <r>
      <rPr>
        <sz val="7"/>
        <color rgb="FF000000"/>
        <rFont val="Times New Roman"/>
        <family val="1"/>
      </rPr>
      <t xml:space="preserve">          </t>
    </r>
    <r>
      <rPr>
        <sz val="10"/>
        <color rgb="FF000000"/>
        <rFont val="Calibri"/>
        <family val="2"/>
        <scheme val="minor"/>
      </rPr>
      <t xml:space="preserve">Construction, installation, testing and commissioning of this foreseen plastic water tank near the biofilter system, to be executed on an elevated support to ensure gravity feeding, and the equipping of this latter tank with its piping, valves and accessories to allow gravity connection to the prescrubber sump. </t>
    </r>
    <r>
      <rPr>
        <sz val="10"/>
        <color theme="1"/>
        <rFont val="Calibri"/>
        <family val="2"/>
        <scheme val="minor"/>
      </rPr>
      <t>This item shall include but not be limited to: 
-           Procuring, transporting, storing, installing, painting, remedying of all defects that may appear while testing of plastic water tank and all other accessories necessary for the proper execution of this item as required by the specifications and / or deemed necessary by the Engineer.</t>
    </r>
  </si>
  <si>
    <t>9.1.1</t>
  </si>
  <si>
    <t>6.1.1</t>
  </si>
  <si>
    <t>SECTION 19-Miscellaneous works</t>
  </si>
  <si>
    <t>Kg</t>
  </si>
  <si>
    <t>PS</t>
  </si>
  <si>
    <t>Steel reinforcement bars for reinforced concrete work, yield stress 420 N/mm2 high tensile steel grade 60 (for the closure of the partially open sorting hangar, and the closure of the composting hangar)</t>
  </si>
  <si>
    <t>Steel reinforcement bars for stirrups and hoops for reinforced concrete work, grade 40 (for the closure of the partially open sorting hangar, and the closure of the composting hangar)</t>
  </si>
  <si>
    <t>Note:</t>
  </si>
  <si>
    <t xml:space="preserve">Construction, installation, testing and commissioning of the biofilter odor control system centrifugal fan: </t>
  </si>
  <si>
    <t>Execution of all corresponding civil works required for the construction, installation, testing and commissioning of the complete odor control biofilter system including:</t>
  </si>
  <si>
    <t>Execution of galvanized steel ducts with support fixtures on the metal structures, to be installed along the composting hangars to allow fouled air extraction from various locations within the hangar till the odor control treatment system.</t>
  </si>
  <si>
    <t xml:space="preserve">VAT (11%) </t>
  </si>
  <si>
    <t xml:space="preserve">Total Amount of Tender after Discount , including VAT </t>
  </si>
  <si>
    <t>* TOTAL AMOUNT AFTER DISCOUNT TO BE REGISTERED IN FORM OF BID</t>
  </si>
  <si>
    <t>Total Amount of Tender after Discount in Words:</t>
  </si>
  <si>
    <t>Total Amount of Tender after Discount , including VAT, in words :</t>
  </si>
  <si>
    <t>Non-load-bearing hollow Blockwork 20 cm thick (OPC) (for the the closure of the composting hangar)</t>
  </si>
  <si>
    <r>
      <t>-</t>
    </r>
    <r>
      <rPr>
        <sz val="7"/>
        <rFont val="Times New Roman"/>
        <family val="1"/>
      </rPr>
      <t xml:space="preserve">          </t>
    </r>
    <r>
      <rPr>
        <sz val="10"/>
        <rFont val="Calibri"/>
        <family val="2"/>
        <scheme val="minor"/>
      </rPr>
      <t>Motor: 7.5 kW</t>
    </r>
  </si>
  <si>
    <r>
      <t>-</t>
    </r>
    <r>
      <rPr>
        <sz val="7"/>
        <rFont val="Times New Roman"/>
        <family val="1"/>
      </rPr>
      <t xml:space="preserve">          </t>
    </r>
    <r>
      <rPr>
        <sz val="10"/>
        <rFont val="Calibri"/>
        <family val="2"/>
        <scheme val="minor"/>
      </rPr>
      <t>Impeller: Alue 231</t>
    </r>
  </si>
  <si>
    <r>
      <t>-</t>
    </r>
    <r>
      <rPr>
        <sz val="7"/>
        <rFont val="Times New Roman"/>
        <family val="1"/>
      </rPr>
      <t xml:space="preserve">          </t>
    </r>
    <r>
      <rPr>
        <sz val="10"/>
        <rFont val="Calibri"/>
        <family val="2"/>
        <scheme val="minor"/>
      </rPr>
      <t>Housing: Stainless Steel 1.4301</t>
    </r>
  </si>
  <si>
    <r>
      <t>-</t>
    </r>
    <r>
      <rPr>
        <sz val="7"/>
        <rFont val="Times New Roman"/>
        <family val="1"/>
      </rPr>
      <t xml:space="preserve">          </t>
    </r>
    <r>
      <rPr>
        <sz val="10"/>
        <rFont val="Calibri"/>
        <family val="2"/>
        <scheme val="minor"/>
      </rPr>
      <t>The fans shall be heavy duty resistant to corrosion</t>
    </r>
  </si>
  <si>
    <r>
      <t>-</t>
    </r>
    <r>
      <rPr>
        <sz val="7"/>
        <rFont val="Times New Roman"/>
        <family val="1"/>
      </rPr>
      <t xml:space="preserve">          </t>
    </r>
    <r>
      <rPr>
        <sz val="10"/>
        <rFont val="Calibri"/>
        <family val="2"/>
        <scheme val="minor"/>
      </rPr>
      <t>Unit capacity: 18,000 m³/h</t>
    </r>
  </si>
  <si>
    <r>
      <t>-</t>
    </r>
    <r>
      <rPr>
        <sz val="7"/>
        <color rgb="FF000000"/>
        <rFont val="Times New Roman"/>
        <family val="1"/>
      </rPr>
      <t xml:space="preserve">          </t>
    </r>
    <r>
      <rPr>
        <sz val="10"/>
        <color rgb="FF000000"/>
        <rFont val="Calibri"/>
        <family val="2"/>
        <scheme val="minor"/>
      </rPr>
      <t>Stat. pressure: 600 Pa</t>
    </r>
  </si>
  <si>
    <t>Closure of the composting hangar open accessways by the means of a manually operated two-leaves painted metallic sliding door of dimensions, height 5.4m x width 4.5m composed of two 1.2mm corrugated steel panels sandwiched by metal reinforcement, as stated in the specifications, shown on the drawings, or directed by the Engineer.</t>
  </si>
  <si>
    <t>-     Supply, transportation and installation of biofilter equipment with all associated units and accessories (including axial fans extracting air from the sorting hangar and injecting it into the composting hangar,  centrifugal fans extracting fouled air from the composting hangar to the odor control unit, an extraction and collection duct system spanning the periphery of the composting hangar till the odor control unit prescrubber system, a chemical dosing station, water tank and distribution pipes, miscellaneous piping, water supply networks, equipment and accessories, drainage networks, manholes, equipment and accessories, humidity sensors, pumps, etc. as specified elsewhere in these Tender Documents)</t>
  </si>
  <si>
    <r>
      <t>-</t>
    </r>
    <r>
      <rPr>
        <sz val="7"/>
        <rFont val="Times New Roman"/>
        <family val="1"/>
      </rPr>
      <t xml:space="preserve">          </t>
    </r>
    <r>
      <rPr>
        <sz val="10"/>
        <rFont val="Calibri"/>
        <family val="2"/>
        <scheme val="minor"/>
      </rPr>
      <t>Number of fans: 3 (2 duty, and 1 backup stored in stock)</t>
    </r>
  </si>
  <si>
    <r>
      <t>-</t>
    </r>
    <r>
      <rPr>
        <sz val="7"/>
        <rFont val="Times New Roman"/>
        <family val="1"/>
      </rPr>
      <t xml:space="preserve">          </t>
    </r>
    <r>
      <rPr>
        <sz val="10"/>
        <rFont val="Calibri"/>
        <family val="2"/>
        <scheme val="minor"/>
      </rPr>
      <t>Recirculation pump (2 duty and 1 backup stored in stock)</t>
    </r>
  </si>
  <si>
    <r>
      <t xml:space="preserve">Cast-in-place concrete 
</t>
    </r>
    <r>
      <rPr>
        <sz val="10"/>
        <rFont val="Calibri"/>
        <family val="2"/>
        <scheme val="minor"/>
      </rPr>
      <t>Cast-in-place concrete for concrete using High Sulphate Resistant Cement to ASTM C150, Type V, 30 MPa on cylinder, complete including formwork of any type and any shape, accessories, construction joints, waterstops to each casting edge, inserts for openings, sleeves, etc., and all other related works, all as specified, shown on execution drawings and to the satisfaction of the Engineer (for the closure of the composting hangar)</t>
    </r>
  </si>
  <si>
    <t>Including a dosing pump built in pre-scrubber housing, Suction and dosing line (10 m each), pH probe, Measuring and control devices, chemicals storage tank. 1 additional backup dosing pump is to be provided in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</si>
</sst>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42" x14ac:knownFonts="1">
    <font>
      <sz val="11"/>
      <color theme="1"/>
      <name val="Calibri"/>
      <family val="2"/>
      <scheme val="minor"/>
    </font>
    <font>
      <sz val="11"/>
      <color theme="1"/>
      <name val="Arial"/>
      <family val="2"/>
    </font>
    <font>
      <b/>
      <sz val="10"/>
      <color rgb="FF000000"/>
      <name val="Calibri"/>
      <family val="2"/>
    </font>
    <font>
      <b/>
      <sz val="10"/>
      <color theme="1"/>
      <name val="Calibri"/>
      <family val="2"/>
    </font>
    <font>
      <u/>
      <sz val="10"/>
      <color rgb="FF000000"/>
      <name val="Calibri"/>
      <family val="2"/>
    </font>
    <font>
      <b/>
      <u/>
      <sz val="10"/>
      <color rgb="FF000000"/>
      <name val="Calibri"/>
      <family val="2"/>
    </font>
    <font>
      <sz val="10"/>
      <color rgb="FF000000"/>
      <name val="Calibri"/>
      <family val="2"/>
    </font>
    <font>
      <i/>
      <sz val="10"/>
      <name val="Times New Roman"/>
      <family val="1"/>
    </font>
    <font>
      <sz val="10"/>
      <name val="Times New Roman"/>
      <family val="1"/>
    </font>
    <font>
      <b/>
      <sz val="8"/>
      <name val="Arial"/>
      <family val="2"/>
    </font>
    <font>
      <b/>
      <sz val="10"/>
      <name val="Calibri"/>
      <family val="2"/>
      <scheme val="minor"/>
    </font>
    <font>
      <sz val="10"/>
      <color theme="1"/>
      <name val="Calibri"/>
      <family val="2"/>
    </font>
    <font>
      <sz val="7"/>
      <color theme="1"/>
      <name val="Times New Roman"/>
      <family val="1"/>
    </font>
    <font>
      <sz val="10"/>
      <color theme="1"/>
      <name val="Calibri"/>
      <family val="2"/>
      <scheme val="minor"/>
    </font>
    <font>
      <sz val="10"/>
      <color rgb="FF000000"/>
      <name val="Calibri"/>
      <family val="2"/>
      <scheme val="minor"/>
    </font>
    <font>
      <sz val="7"/>
      <color theme="1"/>
      <name val="Calibri"/>
      <family val="2"/>
      <scheme val="minor"/>
    </font>
    <font>
      <sz val="7"/>
      <color rgb="FF000000"/>
      <name val="Times New Roman"/>
      <family val="1"/>
    </font>
    <font>
      <sz val="10"/>
      <color rgb="FF000000"/>
      <name val="Courier New"/>
      <family val="3"/>
    </font>
    <font>
      <vertAlign val="superscript"/>
      <sz val="10"/>
      <color rgb="FF000000"/>
      <name val="Calibri"/>
      <family val="2"/>
      <scheme val="minor"/>
    </font>
    <font>
      <b/>
      <u/>
      <sz val="10"/>
      <name val="Times New Roman"/>
      <family val="1"/>
    </font>
    <font>
      <u/>
      <sz val="12"/>
      <name val="Times New Roman"/>
      <family val="1"/>
    </font>
    <font>
      <sz val="10"/>
      <color indexed="9"/>
      <name val="Times New Roman"/>
      <family val="1"/>
    </font>
    <font>
      <sz val="11"/>
      <name val="Times New Roman"/>
      <family val="1"/>
    </font>
    <font>
      <sz val="18"/>
      <name val="Times New Roman"/>
      <family val="1"/>
    </font>
    <font>
      <sz val="12"/>
      <name val="Times New Roman"/>
      <family val="1"/>
    </font>
    <font>
      <i/>
      <sz val="12"/>
      <name val="Times New Roman"/>
      <family val="1"/>
    </font>
    <font>
      <sz val="10"/>
      <name val="Times New Roman"/>
      <family val="1"/>
      <charset val="178"/>
    </font>
    <font>
      <u/>
      <sz val="10"/>
      <name val="Times New Roman"/>
      <family val="1"/>
    </font>
    <font>
      <b/>
      <u/>
      <sz val="10"/>
      <name val="Calibri"/>
      <family val="2"/>
      <scheme val="minor"/>
    </font>
    <font>
      <u/>
      <sz val="11"/>
      <color theme="1"/>
      <name val="Calibri"/>
      <family val="2"/>
      <scheme val="minor"/>
    </font>
    <font>
      <sz val="10"/>
      <name val="Calibri"/>
      <family val="2"/>
      <scheme val="minor"/>
    </font>
    <font>
      <u/>
      <sz val="10"/>
      <color theme="1"/>
      <name val="Calibri"/>
      <family val="2"/>
      <scheme val="minor"/>
    </font>
    <font>
      <u/>
      <sz val="10"/>
      <color rgb="FF000000"/>
      <name val="Calibri"/>
      <family val="2"/>
      <scheme val="minor"/>
    </font>
    <font>
      <b/>
      <u/>
      <sz val="10"/>
      <color rgb="FF000000"/>
      <name val="Calibri"/>
      <family val="2"/>
      <scheme val="minor"/>
    </font>
    <font>
      <sz val="10"/>
      <color rgb="FFFF0000"/>
      <name val="Calibri"/>
      <family val="2"/>
      <scheme val="minor"/>
    </font>
    <font>
      <u/>
      <sz val="10"/>
      <name val="Calibri"/>
      <family val="2"/>
      <scheme val="minor"/>
    </font>
    <font>
      <sz val="9"/>
      <name val="Calibri"/>
      <family val="2"/>
      <scheme val="minor"/>
    </font>
    <font>
      <sz val="11"/>
      <color rgb="FFFF0000"/>
      <name val="Calibri"/>
      <family val="2"/>
      <scheme val="minor"/>
    </font>
    <font>
      <sz val="10"/>
      <name val="Calibri"/>
      <family val="2"/>
    </font>
    <font>
      <b/>
      <u/>
      <sz val="10"/>
      <name val="Calibri"/>
      <family val="2"/>
    </font>
    <font>
      <b/>
      <sz val="10"/>
      <name val="Calibri"/>
      <family val="2"/>
    </font>
    <font>
      <sz val="7"/>
      <name val="Times New Roman"/>
      <family val="1"/>
    </font>
  </fonts>
  <fills count="5">
    <fill>
      <patternFill patternType="none"/>
    </fill>
    <fill>
      <patternFill patternType="gray125"/>
    </fill>
    <fill>
      <patternFill patternType="solid">
        <fgColor rgb="FF8DB4E3"/>
        <bgColor indexed="64"/>
      </patternFill>
    </fill>
    <fill>
      <patternFill patternType="solid">
        <fgColor rgb="FFD9D9D9"/>
        <bgColor indexed="64"/>
      </patternFill>
    </fill>
    <fill>
      <patternFill patternType="solid">
        <fgColor theme="1" tint="0.499984740745262"/>
        <bgColor indexed="64"/>
      </patternFill>
    </fill>
  </fills>
  <borders count="35">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dotted">
        <color auto="1"/>
      </bottom>
      <diagonal/>
    </border>
    <border>
      <left/>
      <right/>
      <top style="thin">
        <color auto="1"/>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bottom style="thin">
        <color auto="1"/>
      </bottom>
      <diagonal/>
    </border>
    <border>
      <left/>
      <right/>
      <top style="thin">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8" fillId="0" borderId="0"/>
    <xf numFmtId="0" fontId="8" fillId="0" borderId="0"/>
  </cellStyleXfs>
  <cellXfs count="230">
    <xf numFmtId="0" fontId="0" fillId="0" borderId="0" xfId="0"/>
    <xf numFmtId="0" fontId="9" fillId="0" borderId="0" xfId="0" applyFont="1" applyAlignment="1" applyProtection="1">
      <alignment vertical="center"/>
      <protection locked="0"/>
    </xf>
    <xf numFmtId="1" fontId="9" fillId="0" borderId="0" xfId="0" applyNumberFormat="1" applyFont="1" applyAlignment="1" applyProtection="1">
      <alignment horizontal="center" vertical="center"/>
      <protection locked="0"/>
    </xf>
    <xf numFmtId="4" fontId="9" fillId="0" borderId="0" xfId="0" applyNumberFormat="1" applyFont="1" applyAlignment="1" applyProtection="1">
      <alignment vertical="center"/>
      <protection locked="0"/>
    </xf>
    <xf numFmtId="3" fontId="9" fillId="0" borderId="6" xfId="0" applyNumberFormat="1" applyFont="1" applyBorder="1" applyAlignment="1" applyProtection="1">
      <alignment vertical="center"/>
      <protection locked="0"/>
    </xf>
    <xf numFmtId="1" fontId="9" fillId="0" borderId="6" xfId="0" applyNumberFormat="1" applyFont="1" applyBorder="1" applyAlignment="1" applyProtection="1">
      <alignment horizontal="center" vertical="center"/>
      <protection locked="0"/>
    </xf>
    <xf numFmtId="0" fontId="9" fillId="0" borderId="6" xfId="0" applyFont="1" applyBorder="1" applyAlignment="1" applyProtection="1">
      <alignment vertical="center"/>
      <protection locked="0"/>
    </xf>
    <xf numFmtId="164" fontId="9" fillId="0" borderId="0" xfId="0" applyNumberFormat="1" applyFont="1" applyAlignment="1">
      <alignment horizontal="left" vertical="center"/>
    </xf>
    <xf numFmtId="0" fontId="8" fillId="0" borderId="0" xfId="0" applyFont="1" applyProtection="1">
      <protection locked="0"/>
    </xf>
    <xf numFmtId="0" fontId="9" fillId="0" borderId="0" xfId="0" applyFont="1" applyAlignment="1" applyProtection="1">
      <alignment horizontal="center" vertical="center"/>
      <protection locked="0"/>
    </xf>
    <xf numFmtId="4" fontId="9" fillId="0" borderId="0" xfId="0" applyNumberFormat="1" applyFont="1" applyAlignment="1" applyProtection="1">
      <alignment horizontal="right" vertical="center"/>
      <protection locked="0"/>
    </xf>
    <xf numFmtId="164" fontId="10" fillId="0" borderId="0" xfId="0" applyNumberFormat="1" applyFont="1" applyAlignment="1" applyProtection="1">
      <alignment vertical="center"/>
      <protection locked="0"/>
    </xf>
    <xf numFmtId="0" fontId="10" fillId="0" borderId="0" xfId="0" applyFont="1" applyAlignment="1" applyProtection="1">
      <alignment horizontal="justify" vertical="center"/>
      <protection locked="0"/>
    </xf>
    <xf numFmtId="0" fontId="10" fillId="0" borderId="0" xfId="0" applyFont="1" applyAlignment="1" applyProtection="1">
      <alignment vertical="center"/>
      <protection locked="0"/>
    </xf>
    <xf numFmtId="164" fontId="10" fillId="0" borderId="0" xfId="1" applyNumberFormat="1" applyFont="1" applyAlignment="1" applyProtection="1">
      <alignment vertical="center"/>
      <protection locked="0"/>
    </xf>
    <xf numFmtId="164" fontId="10" fillId="0" borderId="6" xfId="0" applyNumberFormat="1" applyFont="1" applyBorder="1" applyAlignment="1" applyProtection="1">
      <alignment vertical="center"/>
      <protection locked="0"/>
    </xf>
    <xf numFmtId="0" fontId="10" fillId="0" borderId="6" xfId="0" applyFont="1" applyBorder="1" applyAlignment="1" applyProtection="1">
      <alignment horizontal="justify" vertical="center"/>
      <protection locked="0"/>
    </xf>
    <xf numFmtId="3" fontId="10" fillId="0" borderId="6" xfId="0" applyNumberFormat="1" applyFont="1" applyBorder="1" applyAlignment="1" applyProtection="1">
      <alignment vertical="center"/>
      <protection locked="0"/>
    </xf>
    <xf numFmtId="164" fontId="10" fillId="0" borderId="0" xfId="0" applyNumberFormat="1" applyFont="1" applyAlignment="1">
      <alignment horizontal="left" vertical="center"/>
    </xf>
    <xf numFmtId="4" fontId="10" fillId="0" borderId="0" xfId="0" applyNumberFormat="1" applyFont="1" applyAlignment="1">
      <alignment horizontal="right" vertical="center"/>
    </xf>
    <xf numFmtId="4" fontId="10"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 fillId="0" borderId="0" xfId="0" applyFont="1" applyAlignment="1">
      <alignment vertical="center"/>
    </xf>
    <xf numFmtId="0" fontId="8" fillId="0" borderId="0" xfId="2" applyProtection="1">
      <protection locked="0"/>
    </xf>
    <xf numFmtId="0" fontId="8" fillId="0" borderId="0" xfId="2"/>
    <xf numFmtId="0" fontId="9" fillId="0" borderId="0" xfId="2" applyFont="1" applyAlignment="1" applyProtection="1">
      <alignment horizontal="center" vertical="center"/>
      <protection locked="0"/>
    </xf>
    <xf numFmtId="3" fontId="9" fillId="0" borderId="0" xfId="2" applyNumberFormat="1" applyFont="1" applyAlignment="1" applyProtection="1">
      <alignment horizontal="center" vertical="center"/>
      <protection locked="0"/>
    </xf>
    <xf numFmtId="4" fontId="9" fillId="0" borderId="0" xfId="2" applyNumberFormat="1" applyFont="1" applyAlignment="1" applyProtection="1">
      <alignment horizontal="center" vertical="center"/>
      <protection locked="0"/>
    </xf>
    <xf numFmtId="164" fontId="8" fillId="0" borderId="0" xfId="2" applyNumberFormat="1" applyAlignment="1" applyProtection="1">
      <alignment vertical="center"/>
      <protection locked="0"/>
    </xf>
    <xf numFmtId="0" fontId="8" fillId="0" borderId="0" xfId="2" applyAlignment="1" applyProtection="1">
      <alignment vertical="center"/>
      <protection locked="0"/>
    </xf>
    <xf numFmtId="3" fontId="8" fillId="0" borderId="0" xfId="2" applyNumberFormat="1" applyAlignment="1" applyProtection="1">
      <alignment vertical="center"/>
      <protection locked="0"/>
    </xf>
    <xf numFmtId="4" fontId="8" fillId="0" borderId="0" xfId="2" applyNumberFormat="1" applyAlignment="1" applyProtection="1">
      <alignment vertical="center"/>
      <protection locked="0"/>
    </xf>
    <xf numFmtId="164" fontId="20" fillId="0" borderId="0" xfId="2" applyNumberFormat="1" applyFont="1" applyAlignment="1" applyProtection="1">
      <alignment vertical="center"/>
      <protection locked="0"/>
    </xf>
    <xf numFmtId="3" fontId="21" fillId="0" borderId="0" xfId="2" applyNumberFormat="1" applyFont="1" applyAlignment="1" applyProtection="1">
      <alignment horizontal="right" vertical="center"/>
      <protection locked="0"/>
    </xf>
    <xf numFmtId="3" fontId="8" fillId="0" borderId="0" xfId="2" applyNumberFormat="1" applyProtection="1">
      <protection locked="0"/>
    </xf>
    <xf numFmtId="4" fontId="20" fillId="0" borderId="0" xfId="2" applyNumberFormat="1" applyFont="1" applyAlignment="1" applyProtection="1">
      <alignment horizontal="center" vertical="center"/>
      <protection locked="0"/>
    </xf>
    <xf numFmtId="164" fontId="22" fillId="0" borderId="0" xfId="2" applyNumberFormat="1" applyFont="1" applyAlignment="1" applyProtection="1">
      <alignment horizontal="left" vertical="center" indent="1"/>
      <protection locked="0"/>
    </xf>
    <xf numFmtId="4" fontId="8" fillId="0" borderId="5" xfId="2" applyNumberFormat="1" applyBorder="1" applyAlignment="1" applyProtection="1">
      <alignment horizontal="right" vertical="center"/>
      <protection locked="0"/>
    </xf>
    <xf numFmtId="0" fontId="23" fillId="0" borderId="0" xfId="2" applyFont="1" applyAlignment="1" applyProtection="1">
      <alignment horizontal="left" vertical="center"/>
      <protection locked="0"/>
    </xf>
    <xf numFmtId="164" fontId="22" fillId="0" borderId="0" xfId="0" applyNumberFormat="1" applyFont="1" applyAlignment="1" applyProtection="1">
      <alignment horizontal="right" vertical="center"/>
      <protection locked="0"/>
    </xf>
    <xf numFmtId="4" fontId="24" fillId="0" borderId="0" xfId="0" applyNumberFormat="1" applyFont="1" applyAlignment="1">
      <alignment horizontal="left" vertical="center"/>
    </xf>
    <xf numFmtId="4" fontId="23" fillId="0" borderId="0" xfId="0" applyNumberFormat="1" applyFont="1" applyAlignment="1">
      <alignment horizontal="right" vertical="center"/>
    </xf>
    <xf numFmtId="4" fontId="8" fillId="0" borderId="0" xfId="0" applyNumberFormat="1" applyFont="1" applyAlignment="1" applyProtection="1">
      <alignment vertical="center"/>
      <protection locked="0"/>
    </xf>
    <xf numFmtId="4" fontId="8" fillId="0" borderId="0" xfId="0" applyNumberFormat="1" applyFont="1" applyAlignment="1" applyProtection="1">
      <alignment horizontal="right" vertical="center"/>
      <protection locked="0"/>
    </xf>
    <xf numFmtId="4" fontId="8" fillId="0" borderId="12" xfId="0" applyNumberFormat="1" applyFont="1" applyBorder="1" applyAlignment="1" applyProtection="1">
      <alignment horizontal="right" vertical="center"/>
      <protection locked="0"/>
    </xf>
    <xf numFmtId="10" fontId="21" fillId="0" borderId="0" xfId="0" applyNumberFormat="1" applyFont="1" applyAlignment="1" applyProtection="1">
      <alignment vertical="center"/>
      <protection locked="0"/>
    </xf>
    <xf numFmtId="4" fontId="8" fillId="0" borderId="5" xfId="0" applyNumberFormat="1" applyFont="1" applyBorder="1" applyAlignment="1" applyProtection="1">
      <alignment horizontal="right" vertical="center"/>
      <protection locked="0"/>
    </xf>
    <xf numFmtId="164" fontId="8" fillId="0" borderId="0" xfId="0" applyNumberFormat="1" applyFont="1" applyAlignment="1" applyProtection="1">
      <alignment vertical="center"/>
      <protection locked="0"/>
    </xf>
    <xf numFmtId="0" fontId="24" fillId="0" borderId="0" xfId="0" applyFont="1" applyAlignment="1" applyProtection="1">
      <alignment vertical="center"/>
      <protection locked="0"/>
    </xf>
    <xf numFmtId="0" fontId="8" fillId="0" borderId="0" xfId="0" applyFont="1" applyAlignment="1" applyProtection="1">
      <alignment vertical="center"/>
      <protection locked="0"/>
    </xf>
    <xf numFmtId="3" fontId="8" fillId="0" borderId="0" xfId="0" applyNumberFormat="1" applyFont="1" applyAlignment="1" applyProtection="1">
      <alignment vertical="center"/>
      <protection locked="0"/>
    </xf>
    <xf numFmtId="4" fontId="8" fillId="0" borderId="11" xfId="0" applyNumberFormat="1" applyFont="1" applyBorder="1" applyAlignment="1" applyProtection="1">
      <alignment vertical="center"/>
      <protection locked="0"/>
    </xf>
    <xf numFmtId="0" fontId="8" fillId="0" borderId="0" xfId="0" applyFont="1"/>
    <xf numFmtId="3" fontId="24" fillId="0" borderId="0" xfId="0" applyNumberFormat="1" applyFont="1" applyAlignment="1" applyProtection="1">
      <alignment vertical="center"/>
      <protection locked="0"/>
    </xf>
    <xf numFmtId="164" fontId="26" fillId="0" borderId="0" xfId="0" applyNumberFormat="1" applyFont="1" applyAlignment="1" applyProtection="1">
      <alignment vertical="top"/>
      <protection locked="0"/>
    </xf>
    <xf numFmtId="4" fontId="26" fillId="0" borderId="0" xfId="0" applyNumberFormat="1" applyFont="1" applyProtection="1">
      <protection locked="0"/>
    </xf>
    <xf numFmtId="164" fontId="8" fillId="0" borderId="0" xfId="2" applyNumberFormat="1" applyAlignment="1" applyProtection="1">
      <alignment vertical="top"/>
      <protection locked="0"/>
    </xf>
    <xf numFmtId="0" fontId="8" fillId="0" borderId="0" xfId="2" applyAlignment="1" applyProtection="1">
      <alignment horizontal="justify" vertical="top"/>
      <protection locked="0"/>
    </xf>
    <xf numFmtId="4" fontId="8" fillId="0" borderId="0" xfId="2" applyNumberFormat="1" applyProtection="1">
      <protection locked="0"/>
    </xf>
    <xf numFmtId="0" fontId="10" fillId="0" borderId="0" xfId="0" applyFont="1" applyBorder="1" applyAlignment="1" applyProtection="1">
      <alignment horizontal="justify" vertical="center"/>
      <protection locked="0"/>
    </xf>
    <xf numFmtId="3" fontId="10" fillId="0" borderId="0" xfId="0" applyNumberFormat="1" applyFont="1" applyBorder="1" applyAlignment="1" applyProtection="1">
      <alignment vertical="center"/>
      <protection locked="0"/>
    </xf>
    <xf numFmtId="1" fontId="9" fillId="0" borderId="0" xfId="0" applyNumberFormat="1" applyFont="1" applyBorder="1" applyAlignment="1" applyProtection="1">
      <alignment horizontal="center" vertical="center"/>
      <protection locked="0"/>
    </xf>
    <xf numFmtId="0" fontId="27" fillId="0" borderId="11" xfId="2" applyFont="1" applyBorder="1" applyAlignment="1" applyProtection="1">
      <alignment horizontal="justify" vertical="top"/>
      <protection locked="0"/>
    </xf>
    <xf numFmtId="0" fontId="28" fillId="0" borderId="11" xfId="0" applyFont="1" applyBorder="1" applyAlignment="1" applyProtection="1">
      <alignment horizontal="justify" vertical="center"/>
      <protection locked="0"/>
    </xf>
    <xf numFmtId="0" fontId="28" fillId="0" borderId="11" xfId="0" applyFont="1" applyBorder="1" applyAlignment="1" applyProtection="1">
      <alignment vertical="center"/>
      <protection locked="0"/>
    </xf>
    <xf numFmtId="0" fontId="29" fillId="0" borderId="11" xfId="0" applyFont="1" applyBorder="1"/>
    <xf numFmtId="4" fontId="10" fillId="0" borderId="11" xfId="0" applyNumberFormat="1" applyFont="1" applyBorder="1" applyAlignment="1" applyProtection="1">
      <alignment horizontal="left" vertical="center"/>
      <protection locked="0"/>
    </xf>
    <xf numFmtId="0" fontId="10" fillId="0" borderId="11" xfId="0" applyFont="1" applyBorder="1" applyAlignment="1" applyProtection="1">
      <alignment horizontal="center" vertical="center"/>
      <protection locked="0"/>
    </xf>
    <xf numFmtId="1"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8" fillId="0" borderId="11" xfId="0" applyFont="1" applyBorder="1" applyProtection="1">
      <protection locked="0"/>
    </xf>
    <xf numFmtId="4" fontId="10" fillId="0" borderId="0" xfId="0" applyNumberFormat="1"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8" fillId="0" borderId="0" xfId="0" applyFont="1" applyBorder="1" applyProtection="1">
      <protection locked="0"/>
    </xf>
    <xf numFmtId="0" fontId="6" fillId="0" borderId="13" xfId="0" applyFont="1" applyBorder="1" applyAlignment="1">
      <alignment horizontal="center" vertical="center"/>
    </xf>
    <xf numFmtId="3" fontId="6" fillId="0" borderId="13" xfId="0" applyNumberFormat="1" applyFont="1" applyBorder="1" applyAlignment="1">
      <alignment horizontal="center" vertical="center" wrapText="1"/>
    </xf>
    <xf numFmtId="3" fontId="6" fillId="0" borderId="1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16" xfId="0" applyFont="1" applyBorder="1" applyAlignment="1">
      <alignment horizontal="center" vertical="center"/>
    </xf>
    <xf numFmtId="0" fontId="5" fillId="0" borderId="19" xfId="0" applyFont="1" applyBorder="1" applyAlignment="1">
      <alignment horizontal="left"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3" fontId="6" fillId="0" borderId="23" xfId="0" applyNumberFormat="1" applyFont="1" applyBorder="1" applyAlignment="1">
      <alignment horizontal="center" vertical="center" wrapText="1"/>
    </xf>
    <xf numFmtId="3" fontId="6" fillId="0" borderId="24"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0" borderId="26" xfId="0" applyFont="1" applyBorder="1" applyAlignment="1">
      <alignment horizontal="center" vertical="center"/>
    </xf>
    <xf numFmtId="3" fontId="6" fillId="0" borderId="26"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0" fillId="0" borderId="11" xfId="0" applyBorder="1"/>
    <xf numFmtId="0" fontId="0" fillId="0" borderId="0" xfId="0" applyBorder="1"/>
    <xf numFmtId="0" fontId="5" fillId="0" borderId="31" xfId="0" applyFont="1" applyBorder="1" applyAlignment="1">
      <alignment vertical="center" wrapText="1"/>
    </xf>
    <xf numFmtId="0" fontId="2" fillId="3" borderId="15" xfId="0" applyFont="1" applyFill="1" applyBorder="1" applyAlignment="1">
      <alignment horizontal="center" vertical="center" wrapText="1"/>
    </xf>
    <xf numFmtId="164" fontId="8" fillId="0" borderId="11" xfId="2" applyNumberFormat="1" applyBorder="1" applyAlignment="1" applyProtection="1">
      <alignment vertical="center"/>
      <protection locked="0"/>
    </xf>
    <xf numFmtId="0" fontId="8" fillId="0" borderId="11" xfId="2" applyBorder="1" applyAlignment="1" applyProtection="1">
      <alignment vertical="center"/>
      <protection locked="0"/>
    </xf>
    <xf numFmtId="3" fontId="8" fillId="0" borderId="11" xfId="2" applyNumberFormat="1" applyBorder="1" applyAlignment="1" applyProtection="1">
      <alignment vertical="center"/>
      <protection locked="0"/>
    </xf>
    <xf numFmtId="4" fontId="8" fillId="0" borderId="11" xfId="2" applyNumberFormat="1" applyBorder="1" applyAlignment="1" applyProtection="1">
      <alignment vertical="center"/>
      <protection locked="0"/>
    </xf>
    <xf numFmtId="0" fontId="5" fillId="0" borderId="13" xfId="0" applyFont="1" applyBorder="1" applyAlignment="1">
      <alignment horizontal="justify" vertical="center"/>
    </xf>
    <xf numFmtId="0" fontId="4" fillId="0" borderId="33" xfId="0" applyFont="1" applyBorder="1" applyAlignment="1">
      <alignment horizontal="center" vertical="center" wrapText="1"/>
    </xf>
    <xf numFmtId="0" fontId="5" fillId="0" borderId="13" xfId="0" applyFont="1" applyBorder="1" applyAlignment="1">
      <alignment horizontal="left" vertical="center" wrapText="1"/>
    </xf>
    <xf numFmtId="0" fontId="0" fillId="0" borderId="0" xfId="0" applyFont="1"/>
    <xf numFmtId="0" fontId="32" fillId="0" borderId="33" xfId="0" applyFont="1" applyBorder="1" applyAlignment="1">
      <alignment horizontal="center" vertical="center" wrapText="1"/>
    </xf>
    <xf numFmtId="0" fontId="33" fillId="0" borderId="33" xfId="0" applyFont="1" applyBorder="1" applyAlignment="1">
      <alignment horizontal="center" vertical="center" wrapText="1"/>
    </xf>
    <xf numFmtId="0" fontId="0" fillId="0" borderId="13" xfId="0" applyFont="1" applyBorder="1"/>
    <xf numFmtId="0" fontId="13" fillId="0" borderId="13" xfId="0" applyFont="1" applyBorder="1" applyAlignment="1">
      <alignment horizontal="center" vertical="center" wrapText="1"/>
    </xf>
    <xf numFmtId="0" fontId="13" fillId="0" borderId="13" xfId="0" applyFont="1" applyBorder="1" applyAlignment="1">
      <alignment vertical="center"/>
    </xf>
    <xf numFmtId="3" fontId="34" fillId="0" borderId="13" xfId="0" applyNumberFormat="1" applyFont="1" applyBorder="1" applyAlignment="1">
      <alignment horizontal="center" vertical="center" wrapText="1"/>
    </xf>
    <xf numFmtId="3" fontId="14" fillId="0" borderId="14" xfId="0" applyNumberFormat="1" applyFont="1" applyBorder="1" applyAlignment="1">
      <alignment horizontal="center" vertical="center" wrapText="1"/>
    </xf>
    <xf numFmtId="0" fontId="10" fillId="0" borderId="13" xfId="0" applyFont="1" applyBorder="1" applyAlignment="1">
      <alignment vertical="center" wrapText="1"/>
    </xf>
    <xf numFmtId="4" fontId="30" fillId="0" borderId="13" xfId="0" applyNumberFormat="1" applyFont="1" applyBorder="1" applyAlignment="1">
      <alignment horizontal="left" vertical="center" wrapText="1"/>
    </xf>
    <xf numFmtId="0" fontId="32" fillId="4" borderId="33" xfId="0" applyFont="1" applyFill="1" applyBorder="1" applyAlignment="1">
      <alignment horizontal="center" vertical="center" wrapText="1"/>
    </xf>
    <xf numFmtId="4" fontId="30" fillId="4" borderId="13" xfId="0" applyNumberFormat="1" applyFont="1" applyFill="1" applyBorder="1" applyAlignment="1">
      <alignment horizontal="left" vertical="center" wrapText="1"/>
    </xf>
    <xf numFmtId="0" fontId="13" fillId="4" borderId="13" xfId="0" applyFont="1" applyFill="1" applyBorder="1" applyAlignment="1">
      <alignment horizontal="center" vertical="center" wrapText="1"/>
    </xf>
    <xf numFmtId="0" fontId="0" fillId="4" borderId="13" xfId="0" applyFont="1" applyFill="1" applyBorder="1"/>
    <xf numFmtId="3" fontId="34" fillId="4" borderId="13" xfId="0" applyNumberFormat="1" applyFont="1" applyFill="1" applyBorder="1" applyAlignment="1">
      <alignment horizontal="center" vertical="center" wrapText="1"/>
    </xf>
    <xf numFmtId="3" fontId="14" fillId="4" borderId="14" xfId="0" applyNumberFormat="1" applyFont="1" applyFill="1" applyBorder="1" applyAlignment="1">
      <alignment horizontal="center" vertical="center" wrapText="1"/>
    </xf>
    <xf numFmtId="0" fontId="33" fillId="4" borderId="33" xfId="0" applyFont="1" applyFill="1" applyBorder="1" applyAlignment="1">
      <alignment horizontal="center" vertical="center" wrapText="1"/>
    </xf>
    <xf numFmtId="0" fontId="10" fillId="4" borderId="13" xfId="0" applyFont="1" applyFill="1" applyBorder="1" applyAlignment="1">
      <alignment vertical="center" wrapText="1"/>
    </xf>
    <xf numFmtId="0" fontId="13" fillId="4" borderId="13" xfId="0" applyFont="1" applyFill="1" applyBorder="1" applyAlignment="1">
      <alignment vertical="center"/>
    </xf>
    <xf numFmtId="4" fontId="10" fillId="0" borderId="0" xfId="0" applyNumberFormat="1" applyFont="1" applyAlignment="1">
      <alignment horizontal="left" vertical="center" wrapText="1"/>
    </xf>
    <xf numFmtId="0" fontId="13" fillId="0" borderId="13" xfId="0" applyFont="1" applyBorder="1" applyAlignment="1">
      <alignment horizontal="center" vertical="center"/>
    </xf>
    <xf numFmtId="0" fontId="13" fillId="0" borderId="16" xfId="0" applyFont="1" applyBorder="1" applyAlignment="1">
      <alignment horizontal="center" vertical="center"/>
    </xf>
    <xf numFmtId="4" fontId="10" fillId="0" borderId="13" xfId="0" applyNumberFormat="1" applyFont="1" applyBorder="1" applyAlignment="1">
      <alignment horizontal="left" vertical="center" wrapText="1"/>
    </xf>
    <xf numFmtId="3" fontId="30" fillId="0" borderId="13" xfId="0" applyNumberFormat="1" applyFont="1" applyBorder="1" applyAlignment="1">
      <alignment horizontal="center" vertical="center" wrapText="1"/>
    </xf>
    <xf numFmtId="0" fontId="36" fillId="0" borderId="0" xfId="0" applyFont="1" applyAlignment="1">
      <alignment horizontal="left" vertical="top" wrapText="1"/>
    </xf>
    <xf numFmtId="0" fontId="37" fillId="0" borderId="0" xfId="0" applyFont="1"/>
    <xf numFmtId="3" fontId="6" fillId="0" borderId="13" xfId="0" applyNumberFormat="1" applyFont="1" applyFill="1" applyBorder="1" applyAlignment="1">
      <alignment horizontal="center" vertical="center" wrapText="1"/>
    </xf>
    <xf numFmtId="0" fontId="32" fillId="0" borderId="34" xfId="0" applyFont="1" applyBorder="1" applyAlignment="1">
      <alignment horizontal="center" vertical="center" wrapText="1"/>
    </xf>
    <xf numFmtId="0" fontId="30" fillId="0" borderId="13" xfId="0" applyFont="1" applyBorder="1" applyAlignment="1">
      <alignment vertical="center" wrapText="1"/>
    </xf>
    <xf numFmtId="165" fontId="30" fillId="0" borderId="13" xfId="0" applyNumberFormat="1" applyFont="1" applyBorder="1" applyAlignment="1">
      <alignment horizontal="center" vertical="center" wrapText="1"/>
    </xf>
    <xf numFmtId="166" fontId="5" fillId="0" borderId="33" xfId="0" applyNumberFormat="1" applyFont="1" applyBorder="1" applyAlignment="1">
      <alignment horizontal="center" vertical="center" wrapText="1"/>
    </xf>
    <xf numFmtId="3" fontId="38" fillId="0" borderId="23" xfId="0" applyNumberFormat="1" applyFont="1" applyBorder="1" applyAlignment="1">
      <alignment horizontal="center" vertical="center" wrapText="1"/>
    </xf>
    <xf numFmtId="4" fontId="24" fillId="0" borderId="0" xfId="0" applyNumberFormat="1" applyFont="1" applyAlignment="1">
      <alignment horizontal="left" vertical="center" wrapText="1"/>
    </xf>
    <xf numFmtId="0" fontId="24" fillId="0" borderId="0" xfId="0" applyFont="1" applyFill="1" applyAlignment="1" applyProtection="1">
      <alignment vertical="center"/>
      <protection locked="0"/>
    </xf>
    <xf numFmtId="3" fontId="24" fillId="0" borderId="0" xfId="0" applyNumberFormat="1" applyFont="1" applyFill="1" applyAlignment="1" applyProtection="1">
      <alignment vertical="center"/>
      <protection locked="0"/>
    </xf>
    <xf numFmtId="0" fontId="8" fillId="0" borderId="0" xfId="0" applyFont="1" applyFill="1" applyAlignment="1" applyProtection="1">
      <alignment vertical="center"/>
      <protection locked="0"/>
    </xf>
    <xf numFmtId="3" fontId="8" fillId="0" borderId="0" xfId="0" applyNumberFormat="1" applyFont="1" applyFill="1" applyAlignment="1" applyProtection="1">
      <alignment vertical="center"/>
      <protection locked="0"/>
    </xf>
    <xf numFmtId="0" fontId="26" fillId="0" borderId="0" xfId="0" applyFont="1" applyFill="1" applyAlignment="1" applyProtection="1">
      <alignment horizontal="justify" vertical="top"/>
      <protection locked="0"/>
    </xf>
    <xf numFmtId="3" fontId="26" fillId="0" borderId="0" xfId="0" applyNumberFormat="1" applyFont="1" applyFill="1" applyProtection="1">
      <protection locked="0"/>
    </xf>
    <xf numFmtId="164" fontId="8" fillId="0" borderId="0" xfId="2" applyNumberFormat="1" applyFill="1" applyAlignment="1" applyProtection="1">
      <alignment vertical="top"/>
      <protection locked="0"/>
    </xf>
    <xf numFmtId="0" fontId="8" fillId="0" borderId="0" xfId="2" applyFill="1" applyAlignment="1" applyProtection="1">
      <alignment vertical="top"/>
      <protection locked="0"/>
    </xf>
    <xf numFmtId="3" fontId="8" fillId="0" borderId="0" xfId="2" applyNumberFormat="1" applyFill="1" applyProtection="1">
      <protection locked="0"/>
    </xf>
    <xf numFmtId="4" fontId="8" fillId="0" borderId="0" xfId="2" applyNumberFormat="1" applyFill="1" applyProtection="1">
      <protection locked="0"/>
    </xf>
    <xf numFmtId="0" fontId="8" fillId="0" borderId="0" xfId="2" applyFill="1"/>
    <xf numFmtId="0" fontId="0" fillId="0" borderId="0" xfId="0" applyFont="1" applyAlignment="1">
      <alignment horizontal="center" vertical="center"/>
    </xf>
    <xf numFmtId="0" fontId="30" fillId="0" borderId="13" xfId="0" applyFont="1" applyBorder="1" applyAlignment="1">
      <alignment horizontal="center" vertical="center"/>
    </xf>
    <xf numFmtId="0" fontId="0" fillId="0" borderId="0" xfId="0" applyFill="1"/>
    <xf numFmtId="0" fontId="10" fillId="0" borderId="13"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7" xfId="0" applyFont="1" applyFill="1" applyBorder="1" applyAlignment="1">
      <alignment horizontal="center" vertical="center" wrapText="1"/>
    </xf>
    <xf numFmtId="3" fontId="2" fillId="3" borderId="30" xfId="0" applyNumberFormat="1" applyFont="1" applyFill="1" applyBorder="1" applyAlignment="1">
      <alignment horizontal="right" vertical="center"/>
    </xf>
    <xf numFmtId="3" fontId="2" fillId="3" borderId="29" xfId="0" applyNumberFormat="1" applyFont="1" applyFill="1" applyBorder="1" applyAlignment="1">
      <alignment horizontal="right" vertical="center"/>
    </xf>
    <xf numFmtId="0" fontId="36" fillId="0" borderId="0" xfId="0" applyFont="1" applyAlignment="1">
      <alignment horizontal="left" vertical="top" wrapText="1"/>
    </xf>
    <xf numFmtId="0" fontId="14" fillId="0" borderId="8" xfId="0" quotePrefix="1" applyFont="1" applyBorder="1" applyAlignment="1">
      <alignment horizontal="justify" vertical="center" wrapText="1"/>
    </xf>
    <xf numFmtId="0" fontId="14" fillId="0" borderId="0" xfId="0" applyFont="1" applyBorder="1" applyAlignment="1">
      <alignment horizontal="justify" vertical="center" wrapText="1"/>
    </xf>
    <xf numFmtId="0" fontId="14" fillId="0" borderId="3"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6" fillId="0" borderId="8"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 xfId="0" applyFont="1" applyBorder="1" applyAlignment="1">
      <alignment horizontal="justify" vertical="center" wrapText="1"/>
    </xf>
    <xf numFmtId="0" fontId="14" fillId="0" borderId="8" xfId="0" applyFont="1" applyBorder="1" applyAlignment="1">
      <alignment horizontal="justify" vertical="center" wrapText="1"/>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3" xfId="0" applyFont="1" applyBorder="1" applyAlignment="1">
      <alignment vertical="center" wrapText="1"/>
    </xf>
    <xf numFmtId="0" fontId="38" fillId="0" borderId="8" xfId="0" applyFont="1" applyBorder="1" applyAlignment="1">
      <alignment horizontal="justify" vertical="center" wrapText="1"/>
    </xf>
    <xf numFmtId="0" fontId="38" fillId="0" borderId="0" xfId="0" applyFont="1" applyBorder="1" applyAlignment="1">
      <alignment horizontal="justify" vertical="center" wrapText="1"/>
    </xf>
    <xf numFmtId="0" fontId="38" fillId="0" borderId="3" xfId="0" applyFont="1" applyBorder="1" applyAlignment="1">
      <alignment horizontal="justify" vertical="center" wrapText="1"/>
    </xf>
    <xf numFmtId="0" fontId="30" fillId="0" borderId="8"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3" xfId="0" applyFont="1" applyBorder="1" applyAlignment="1">
      <alignment horizontal="justify" vertical="center" wrapText="1"/>
    </xf>
    <xf numFmtId="0" fontId="30" fillId="0" borderId="8" xfId="0" quotePrefix="1" applyFont="1" applyFill="1" applyBorder="1" applyAlignment="1">
      <alignment horizontal="justify" vertical="center" wrapText="1"/>
    </xf>
    <xf numFmtId="0" fontId="30" fillId="0" borderId="0" xfId="0" applyFont="1" applyFill="1" applyBorder="1" applyAlignment="1">
      <alignment horizontal="justify" vertical="center" wrapText="1"/>
    </xf>
    <xf numFmtId="0" fontId="30" fillId="0" borderId="3" xfId="0" applyFont="1" applyFill="1" applyBorder="1" applyAlignment="1">
      <alignment horizontal="justify" vertical="center" wrapText="1"/>
    </xf>
    <xf numFmtId="0" fontId="30" fillId="0" borderId="0" xfId="0" applyFont="1" applyFill="1" applyAlignment="1">
      <alignment horizontal="justify" vertical="center" wrapText="1"/>
    </xf>
    <xf numFmtId="0" fontId="14" fillId="0" borderId="8" xfId="0" applyFont="1" applyFill="1" applyBorder="1" applyAlignment="1">
      <alignment horizontal="justify" vertical="center" wrapText="1"/>
    </xf>
    <xf numFmtId="0" fontId="14" fillId="0" borderId="0" xfId="0" applyFont="1" applyFill="1" applyAlignment="1">
      <alignment horizontal="justify" vertical="center" wrapText="1"/>
    </xf>
    <xf numFmtId="0" fontId="14" fillId="0" borderId="3" xfId="0" applyFont="1" applyFill="1" applyBorder="1" applyAlignment="1">
      <alignment horizontal="justify" vertical="center" wrapText="1"/>
    </xf>
    <xf numFmtId="0" fontId="17" fillId="0" borderId="8"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3" xfId="0" applyFont="1" applyBorder="1" applyAlignment="1">
      <alignment horizontal="left" vertical="center" wrapText="1" indent="1"/>
    </xf>
    <xf numFmtId="0" fontId="39" fillId="0" borderId="9" xfId="0" quotePrefix="1" applyFont="1" applyBorder="1" applyAlignment="1">
      <alignment horizontal="left" vertical="center" wrapText="1"/>
    </xf>
    <xf numFmtId="0" fontId="39" fillId="0" borderId="10" xfId="0" quotePrefix="1" applyFont="1" applyBorder="1" applyAlignment="1">
      <alignment horizontal="left" vertical="center" wrapText="1"/>
    </xf>
    <xf numFmtId="0" fontId="39" fillId="0" borderId="1" xfId="0" quotePrefix="1" applyFont="1" applyBorder="1" applyAlignment="1">
      <alignment horizontal="left" vertical="center" wrapText="1"/>
    </xf>
    <xf numFmtId="0" fontId="40" fillId="0" borderId="8" xfId="0" applyFont="1" applyBorder="1" applyAlignment="1">
      <alignment horizontal="justify" vertical="center" wrapText="1"/>
    </xf>
    <xf numFmtId="0" fontId="40" fillId="0" borderId="0" xfId="0" applyFont="1" applyBorder="1" applyAlignment="1">
      <alignment horizontal="justify" vertical="center" wrapText="1"/>
    </xf>
    <xf numFmtId="0" fontId="40" fillId="0" borderId="3" xfId="0" applyFont="1" applyBorder="1" applyAlignment="1">
      <alignment horizontal="justify" vertical="center" wrapText="1"/>
    </xf>
    <xf numFmtId="0" fontId="38" fillId="0" borderId="0" xfId="0" applyFont="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3"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3"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3" xfId="0" applyFont="1" applyBorder="1" applyAlignment="1">
      <alignment horizontal="justify" vertical="center" wrapText="1"/>
    </xf>
    <xf numFmtId="4" fontId="28" fillId="0" borderId="0" xfId="0" applyNumberFormat="1" applyFont="1" applyBorder="1" applyAlignment="1" applyProtection="1">
      <alignment horizontal="left" vertical="center" wrapText="1"/>
      <protection locked="0"/>
    </xf>
    <xf numFmtId="0" fontId="5" fillId="0" borderId="8"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3" xfId="0" applyFont="1" applyBorder="1" applyAlignment="1">
      <alignment horizontal="justify"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3" fontId="2" fillId="3" borderId="32" xfId="0" applyNumberFormat="1" applyFont="1" applyFill="1" applyBorder="1" applyAlignment="1">
      <alignment horizontal="right" vertical="center"/>
    </xf>
    <xf numFmtId="0" fontId="13" fillId="0" borderId="0" xfId="0" applyFont="1" applyAlignment="1">
      <alignment horizontal="left" vertical="center" wrapText="1"/>
    </xf>
    <xf numFmtId="0" fontId="31" fillId="0" borderId="0" xfId="0" applyFont="1" applyAlignment="1">
      <alignment horizontal="left" vertical="center" wrapText="1"/>
    </xf>
    <xf numFmtId="4" fontId="30" fillId="0" borderId="0" xfId="0" applyNumberFormat="1" applyFont="1" applyBorder="1" applyAlignment="1" applyProtection="1">
      <alignment horizontal="left" vertical="center" wrapText="1"/>
      <protection locked="0"/>
    </xf>
    <xf numFmtId="0" fontId="30" fillId="0" borderId="0" xfId="0" quotePrefix="1" applyFont="1" applyAlignment="1">
      <alignment horizontal="left" vertical="center" wrapText="1"/>
    </xf>
    <xf numFmtId="0" fontId="30" fillId="0" borderId="0" xfId="0" applyFont="1" applyAlignment="1">
      <alignment horizontal="left" vertical="center" wrapText="1"/>
    </xf>
    <xf numFmtId="164" fontId="10" fillId="0" borderId="0" xfId="0" applyNumberFormat="1" applyFont="1" applyAlignment="1">
      <alignment horizontal="left" vertical="center" wrapText="1"/>
    </xf>
    <xf numFmtId="0" fontId="25" fillId="0" borderId="5" xfId="0" applyFont="1" applyFill="1" applyBorder="1" applyAlignment="1" applyProtection="1">
      <alignment horizontal="left" vertical="center"/>
      <protection locked="0"/>
    </xf>
    <xf numFmtId="0" fontId="7" fillId="0" borderId="5" xfId="0" applyFont="1" applyFill="1" applyBorder="1" applyAlignment="1" applyProtection="1">
      <alignment horizontal="center" vertical="center"/>
      <protection locked="0"/>
    </xf>
    <xf numFmtId="165" fontId="19" fillId="0" borderId="0" xfId="0" applyNumberFormat="1" applyFont="1" applyAlignment="1">
      <alignment horizontal="center" vertical="center"/>
    </xf>
  </cellXfs>
  <cellStyles count="3">
    <cellStyle name="Normal" xfId="0" builtinId="0"/>
    <cellStyle name="Normal 3"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147844</xdr:colOff>
      <xdr:row>0</xdr:row>
      <xdr:rowOff>50524</xdr:rowOff>
    </xdr:from>
    <xdr:to>
      <xdr:col>4</xdr:col>
      <xdr:colOff>532019</xdr:colOff>
      <xdr:row>1</xdr:row>
      <xdr:rowOff>169586</xdr:rowOff>
    </xdr:to>
    <xdr:pic>
      <xdr:nvPicPr>
        <xdr:cNvPr id="2" name="Picture 1">
          <a:extLst>
            <a:ext uri="{FF2B5EF4-FFF2-40B4-BE49-F238E27FC236}">
              <a16:creationId xmlns:a16="http://schemas.microsoft.com/office/drawing/2014/main" id="{DAA05049-BE82-4995-8D75-257176C2A3C7}"/>
            </a:ext>
          </a:extLst>
        </xdr:cNvPr>
        <xdr:cNvPicPr/>
      </xdr:nvPicPr>
      <xdr:blipFill>
        <a:blip xmlns:r="http://schemas.openxmlformats.org/officeDocument/2006/relationships" r:embed="rId1" cstate="print"/>
        <a:srcRect/>
        <a:stretch>
          <a:fillRect/>
        </a:stretch>
      </xdr:blipFill>
      <xdr:spPr bwMode="auto">
        <a:xfrm>
          <a:off x="4007540" y="50524"/>
          <a:ext cx="1610001" cy="30956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147844</xdr:colOff>
      <xdr:row>0</xdr:row>
      <xdr:rowOff>50524</xdr:rowOff>
    </xdr:from>
    <xdr:to>
      <xdr:col>4</xdr:col>
      <xdr:colOff>532019</xdr:colOff>
      <xdr:row>1</xdr:row>
      <xdr:rowOff>169586</xdr:rowOff>
    </xdr:to>
    <xdr:pic>
      <xdr:nvPicPr>
        <xdr:cNvPr id="2" name="Picture 1">
          <a:extLst>
            <a:ext uri="{FF2B5EF4-FFF2-40B4-BE49-F238E27FC236}">
              <a16:creationId xmlns:a16="http://schemas.microsoft.com/office/drawing/2014/main" id="{C01E5A37-610B-4FF1-8D56-5E84FEC2765B}"/>
            </a:ext>
          </a:extLst>
        </xdr:cNvPr>
        <xdr:cNvPicPr/>
      </xdr:nvPicPr>
      <xdr:blipFill>
        <a:blip xmlns:r="http://schemas.openxmlformats.org/officeDocument/2006/relationships" r:embed="rId1" cstate="print"/>
        <a:srcRect/>
        <a:stretch>
          <a:fillRect/>
        </a:stretch>
      </xdr:blipFill>
      <xdr:spPr bwMode="auto">
        <a:xfrm>
          <a:off x="4005469" y="50524"/>
          <a:ext cx="1603375" cy="30956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147844</xdr:colOff>
      <xdr:row>0</xdr:row>
      <xdr:rowOff>50524</xdr:rowOff>
    </xdr:from>
    <xdr:to>
      <xdr:col>4</xdr:col>
      <xdr:colOff>532019</xdr:colOff>
      <xdr:row>1</xdr:row>
      <xdr:rowOff>169586</xdr:rowOff>
    </xdr:to>
    <xdr:pic>
      <xdr:nvPicPr>
        <xdr:cNvPr id="2" name="Picture 1">
          <a:extLst>
            <a:ext uri="{FF2B5EF4-FFF2-40B4-BE49-F238E27FC236}">
              <a16:creationId xmlns:a16="http://schemas.microsoft.com/office/drawing/2014/main" id="{E897ECBE-24F4-4FD0-9E21-D6BAF632B8CF}"/>
            </a:ext>
          </a:extLst>
        </xdr:cNvPr>
        <xdr:cNvPicPr/>
      </xdr:nvPicPr>
      <xdr:blipFill>
        <a:blip xmlns:r="http://schemas.openxmlformats.org/officeDocument/2006/relationships" r:embed="rId1" cstate="print"/>
        <a:srcRect/>
        <a:stretch>
          <a:fillRect/>
        </a:stretch>
      </xdr:blipFill>
      <xdr:spPr bwMode="auto">
        <a:xfrm>
          <a:off x="4005469" y="50524"/>
          <a:ext cx="1603375" cy="30956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147844</xdr:colOff>
      <xdr:row>0</xdr:row>
      <xdr:rowOff>50524</xdr:rowOff>
    </xdr:from>
    <xdr:to>
      <xdr:col>4</xdr:col>
      <xdr:colOff>532019</xdr:colOff>
      <xdr:row>1</xdr:row>
      <xdr:rowOff>169586</xdr:rowOff>
    </xdr:to>
    <xdr:pic>
      <xdr:nvPicPr>
        <xdr:cNvPr id="2" name="Picture 1">
          <a:extLst>
            <a:ext uri="{FF2B5EF4-FFF2-40B4-BE49-F238E27FC236}">
              <a16:creationId xmlns:a16="http://schemas.microsoft.com/office/drawing/2014/main" id="{95EE3E65-419A-4433-BB86-F6931D90D4A4}"/>
            </a:ext>
          </a:extLst>
        </xdr:cNvPr>
        <xdr:cNvPicPr/>
      </xdr:nvPicPr>
      <xdr:blipFill>
        <a:blip xmlns:r="http://schemas.openxmlformats.org/officeDocument/2006/relationships" r:embed="rId1" cstate="print"/>
        <a:srcRect/>
        <a:stretch>
          <a:fillRect/>
        </a:stretch>
      </xdr:blipFill>
      <xdr:spPr bwMode="auto">
        <a:xfrm>
          <a:off x="4005469" y="50524"/>
          <a:ext cx="1603375" cy="30956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147844</xdr:colOff>
      <xdr:row>0</xdr:row>
      <xdr:rowOff>50524</xdr:rowOff>
    </xdr:from>
    <xdr:to>
      <xdr:col>4</xdr:col>
      <xdr:colOff>532019</xdr:colOff>
      <xdr:row>1</xdr:row>
      <xdr:rowOff>169586</xdr:rowOff>
    </xdr:to>
    <xdr:pic>
      <xdr:nvPicPr>
        <xdr:cNvPr id="2" name="Picture 1">
          <a:extLst>
            <a:ext uri="{FF2B5EF4-FFF2-40B4-BE49-F238E27FC236}">
              <a16:creationId xmlns:a16="http://schemas.microsoft.com/office/drawing/2014/main" id="{9D8FAD01-780F-479E-8E90-BBDDB04D5C3E}"/>
            </a:ext>
          </a:extLst>
        </xdr:cNvPr>
        <xdr:cNvPicPr/>
      </xdr:nvPicPr>
      <xdr:blipFill>
        <a:blip xmlns:r="http://schemas.openxmlformats.org/officeDocument/2006/relationships" r:embed="rId1" cstate="print"/>
        <a:srcRect/>
        <a:stretch>
          <a:fillRect/>
        </a:stretch>
      </xdr:blipFill>
      <xdr:spPr bwMode="auto">
        <a:xfrm>
          <a:off x="4005469" y="50524"/>
          <a:ext cx="1603375" cy="30956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255519</xdr:colOff>
      <xdr:row>0</xdr:row>
      <xdr:rowOff>50524</xdr:rowOff>
    </xdr:from>
    <xdr:to>
      <xdr:col>4</xdr:col>
      <xdr:colOff>644663</xdr:colOff>
      <xdr:row>1</xdr:row>
      <xdr:rowOff>169586</xdr:rowOff>
    </xdr:to>
    <xdr:pic>
      <xdr:nvPicPr>
        <xdr:cNvPr id="2" name="Picture 1">
          <a:extLst>
            <a:ext uri="{FF2B5EF4-FFF2-40B4-BE49-F238E27FC236}">
              <a16:creationId xmlns:a16="http://schemas.microsoft.com/office/drawing/2014/main" id="{FCAB7AE8-DA44-455A-A752-3C935BC7D09E}"/>
            </a:ext>
          </a:extLst>
        </xdr:cNvPr>
        <xdr:cNvPicPr/>
      </xdr:nvPicPr>
      <xdr:blipFill>
        <a:blip xmlns:r="http://schemas.openxmlformats.org/officeDocument/2006/relationships" r:embed="rId1" cstate="print"/>
        <a:srcRect/>
        <a:stretch>
          <a:fillRect/>
        </a:stretch>
      </xdr:blipFill>
      <xdr:spPr bwMode="auto">
        <a:xfrm>
          <a:off x="4429954" y="50524"/>
          <a:ext cx="1614970" cy="309562"/>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172693</xdr:colOff>
      <xdr:row>0</xdr:row>
      <xdr:rowOff>33959</xdr:rowOff>
    </xdr:from>
    <xdr:to>
      <xdr:col>6</xdr:col>
      <xdr:colOff>874091</xdr:colOff>
      <xdr:row>1</xdr:row>
      <xdr:rowOff>181596</xdr:rowOff>
    </xdr:to>
    <xdr:pic>
      <xdr:nvPicPr>
        <xdr:cNvPr id="3" name="Picture 2">
          <a:extLst>
            <a:ext uri="{FF2B5EF4-FFF2-40B4-BE49-F238E27FC236}">
              <a16:creationId xmlns:a16="http://schemas.microsoft.com/office/drawing/2014/main" id="{85AFFE58-7CE4-4FEC-B02F-C2E315BAFD61}"/>
            </a:ext>
          </a:extLst>
        </xdr:cNvPr>
        <xdr:cNvPicPr/>
      </xdr:nvPicPr>
      <xdr:blipFill>
        <a:blip xmlns:r="http://schemas.openxmlformats.org/officeDocument/2006/relationships" r:embed="rId1" cstate="print"/>
        <a:srcRect/>
        <a:stretch>
          <a:fillRect/>
        </a:stretch>
      </xdr:blipFill>
      <xdr:spPr bwMode="auto">
        <a:xfrm>
          <a:off x="3875019" y="33959"/>
          <a:ext cx="1604202" cy="33813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Current%20Work\NAJI%20-%20WATER%20TREATMENT\2019\MC%20-%20Odor%20Treatment\Tender%20Documents\Version%20submitted\Volume%203\BOQ%20corrected%20on%2030Ja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ection 1"/>
      <sheetName val="section 2"/>
      <sheetName val="section 3"/>
      <sheetName val="section 6"/>
      <sheetName val="section 7"/>
      <sheetName val="section 9"/>
      <sheetName val="section 10"/>
      <sheetName val="section 15 "/>
      <sheetName val="section 18"/>
      <sheetName val="section 19"/>
      <sheetName val="Summary"/>
    </sheetNames>
    <sheetDataSet>
      <sheetData sheetId="0">
        <row r="2">
          <cell r="A2" t="str">
            <v xml:space="preserve">REPUBLIC OF LEBANON </v>
          </cell>
        </row>
        <row r="27">
          <cell r="A27" t="str">
            <v>SUMMARY</v>
          </cell>
        </row>
      </sheetData>
      <sheetData sheetId="1">
        <row r="32">
          <cell r="G32">
            <v>2000</v>
          </cell>
        </row>
      </sheetData>
      <sheetData sheetId="2">
        <row r="44">
          <cell r="G44">
            <v>0</v>
          </cell>
        </row>
      </sheetData>
      <sheetData sheetId="3">
        <row r="44">
          <cell r="G44">
            <v>0</v>
          </cell>
        </row>
      </sheetData>
      <sheetData sheetId="4">
        <row r="32">
          <cell r="G32">
            <v>0</v>
          </cell>
        </row>
      </sheetData>
      <sheetData sheetId="5">
        <row r="21">
          <cell r="G21">
            <v>1440</v>
          </cell>
        </row>
      </sheetData>
      <sheetData sheetId="6">
        <row r="39">
          <cell r="G39">
            <v>0</v>
          </cell>
        </row>
      </sheetData>
      <sheetData sheetId="7">
        <row r="32">
          <cell r="G32">
            <v>0</v>
          </cell>
        </row>
      </sheetData>
      <sheetData sheetId="8">
        <row r="215">
          <cell r="G215">
            <v>126840.00000000001</v>
          </cell>
        </row>
      </sheetData>
      <sheetData sheetId="9">
        <row r="383">
          <cell r="G383">
            <v>123555.6</v>
          </cell>
        </row>
      </sheetData>
      <sheetData sheetId="10">
        <row r="38">
          <cell r="G38">
            <v>65000</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showZeros="0" view="pageBreakPreview" topLeftCell="A10" zoomScale="115" zoomScaleNormal="100" zoomScaleSheetLayoutView="115" workbookViewId="0">
      <selection activeCell="B22" sqref="B22"/>
    </sheetView>
  </sheetViews>
  <sheetFormatPr defaultRowHeight="15" x14ac:dyDescent="0.25"/>
  <cols>
    <col min="2" max="2" width="48.7109375" customWidth="1"/>
  </cols>
  <sheetData>
    <row r="1" spans="1:7" x14ac:dyDescent="0.25">
      <c r="A1" s="11" t="s">
        <v>11</v>
      </c>
      <c r="B1" s="12"/>
      <c r="C1" s="12"/>
      <c r="D1" s="13"/>
      <c r="E1" s="2"/>
      <c r="F1" s="1"/>
      <c r="G1" s="3"/>
    </row>
    <row r="2" spans="1:7" x14ac:dyDescent="0.25">
      <c r="A2" s="14" t="s">
        <v>13</v>
      </c>
      <c r="B2" s="12"/>
      <c r="C2" s="12"/>
      <c r="D2" s="13"/>
      <c r="E2" s="2"/>
      <c r="F2" s="1"/>
      <c r="G2" s="3"/>
    </row>
    <row r="3" spans="1:7" x14ac:dyDescent="0.25">
      <c r="A3" s="15"/>
      <c r="B3" s="16"/>
      <c r="C3" s="16"/>
      <c r="D3" s="17"/>
      <c r="E3" s="5"/>
      <c r="F3" s="6"/>
      <c r="G3" s="4"/>
    </row>
    <row r="4" spans="1:7" x14ac:dyDescent="0.25">
      <c r="A4" s="18" t="s">
        <v>111</v>
      </c>
      <c r="B4" s="13"/>
      <c r="C4" s="13"/>
      <c r="D4" s="19" t="s">
        <v>12</v>
      </c>
      <c r="E4" s="2"/>
      <c r="F4" s="8"/>
      <c r="G4" s="8"/>
    </row>
    <row r="5" spans="1:7" x14ac:dyDescent="0.25">
      <c r="A5" s="20" t="s">
        <v>14</v>
      </c>
      <c r="B5" s="21"/>
      <c r="C5" s="21"/>
      <c r="D5" s="21"/>
      <c r="E5" s="2"/>
      <c r="F5" s="9"/>
      <c r="G5" s="8"/>
    </row>
    <row r="6" spans="1:7" x14ac:dyDescent="0.25">
      <c r="A6" s="66"/>
      <c r="B6" s="67"/>
      <c r="C6" s="67"/>
      <c r="D6" s="67"/>
      <c r="E6" s="68"/>
      <c r="F6" s="69"/>
      <c r="G6" s="70"/>
    </row>
    <row r="7" spans="1:7" x14ac:dyDescent="0.25">
      <c r="A7" s="71"/>
      <c r="B7" s="72"/>
      <c r="C7" s="72"/>
      <c r="D7" s="72"/>
      <c r="E7" s="61"/>
      <c r="F7" s="73"/>
      <c r="G7" s="74"/>
    </row>
    <row r="8" spans="1:7" x14ac:dyDescent="0.25">
      <c r="A8" s="71"/>
      <c r="B8" s="72"/>
      <c r="C8" s="72"/>
      <c r="D8" s="72"/>
      <c r="E8" s="61"/>
      <c r="F8" s="73"/>
      <c r="G8" s="74"/>
    </row>
    <row r="9" spans="1:7" x14ac:dyDescent="0.25">
      <c r="A9" s="71"/>
      <c r="B9" s="72"/>
      <c r="C9" s="72"/>
      <c r="D9" s="72"/>
      <c r="E9" s="61"/>
      <c r="F9" s="73"/>
      <c r="G9" s="74"/>
    </row>
    <row r="10" spans="1:7" ht="15.75" thickBot="1" x14ac:dyDescent="0.3">
      <c r="A10" s="7"/>
      <c r="B10" s="9"/>
      <c r="C10" s="9"/>
      <c r="D10" s="9"/>
      <c r="E10" s="2"/>
      <c r="F10" s="9"/>
      <c r="G10" s="10"/>
    </row>
    <row r="11" spans="1:7" x14ac:dyDescent="0.25">
      <c r="A11" s="152" t="s">
        <v>0</v>
      </c>
      <c r="B11" s="154" t="s">
        <v>1</v>
      </c>
      <c r="C11" s="156" t="s">
        <v>2</v>
      </c>
      <c r="D11" s="156" t="s">
        <v>3</v>
      </c>
      <c r="E11" s="85" t="s">
        <v>4</v>
      </c>
      <c r="F11" s="86" t="s">
        <v>6</v>
      </c>
    </row>
    <row r="12" spans="1:7" x14ac:dyDescent="0.25">
      <c r="A12" s="153"/>
      <c r="B12" s="155"/>
      <c r="C12" s="157"/>
      <c r="D12" s="157"/>
      <c r="E12" s="87" t="s">
        <v>5</v>
      </c>
      <c r="F12" s="88" t="s">
        <v>5</v>
      </c>
    </row>
    <row r="13" spans="1:7" ht="29.25" customHeight="1" x14ac:dyDescent="0.25">
      <c r="A13" s="102">
        <v>1.1000000000000001</v>
      </c>
      <c r="B13" s="101" t="s">
        <v>7</v>
      </c>
      <c r="C13" s="81" t="s">
        <v>8</v>
      </c>
      <c r="D13" s="82">
        <v>1</v>
      </c>
      <c r="E13" s="83"/>
      <c r="F13" s="84">
        <f>E13*D13</f>
        <v>0</v>
      </c>
    </row>
    <row r="14" spans="1:7" ht="48" customHeight="1" x14ac:dyDescent="0.25">
      <c r="A14" s="102">
        <v>1.2</v>
      </c>
      <c r="B14" s="80" t="s">
        <v>9</v>
      </c>
      <c r="C14" s="79" t="s">
        <v>8</v>
      </c>
      <c r="D14" s="75">
        <v>1</v>
      </c>
      <c r="E14" s="76"/>
      <c r="F14" s="77">
        <f>E14*D14</f>
        <v>0</v>
      </c>
    </row>
    <row r="15" spans="1:7" ht="48" customHeight="1" x14ac:dyDescent="0.25">
      <c r="A15" s="78">
        <v>1.3</v>
      </c>
      <c r="B15" s="103" t="s">
        <v>112</v>
      </c>
      <c r="C15" s="79" t="s">
        <v>133</v>
      </c>
      <c r="D15" s="75">
        <v>1</v>
      </c>
      <c r="E15" s="130">
        <v>20000</v>
      </c>
      <c r="F15" s="77">
        <f>E15*D15</f>
        <v>20000</v>
      </c>
    </row>
    <row r="16" spans="1:7" ht="15.75" thickBot="1" x14ac:dyDescent="0.3">
      <c r="A16" s="158" t="s">
        <v>10</v>
      </c>
      <c r="B16" s="159"/>
      <c r="C16" s="160">
        <f>SUM(F13:F15)</f>
        <v>20000</v>
      </c>
      <c r="D16" s="160"/>
      <c r="E16" s="160"/>
      <c r="F16" s="161"/>
    </row>
  </sheetData>
  <mergeCells count="6">
    <mergeCell ref="A11:A12"/>
    <mergeCell ref="B11:B12"/>
    <mergeCell ref="C11:C12"/>
    <mergeCell ref="D11:D12"/>
    <mergeCell ref="A16:B16"/>
    <mergeCell ref="C16:F16"/>
  </mergeCells>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1E00-5494-476E-BAE7-F7B5D1FE1096}">
  <dimension ref="A1:P18"/>
  <sheetViews>
    <sheetView showZeros="0" view="pageBreakPreview" topLeftCell="A15" zoomScale="115" zoomScaleNormal="100" zoomScaleSheetLayoutView="115" workbookViewId="0">
      <selection activeCell="B16" sqref="B16"/>
    </sheetView>
  </sheetViews>
  <sheetFormatPr defaultRowHeight="15" x14ac:dyDescent="0.25"/>
  <cols>
    <col min="2" max="2" width="48.7109375" customWidth="1"/>
    <col min="8" max="8" width="28.7109375" customWidth="1"/>
    <col min="14" max="14" width="31.42578125" customWidth="1"/>
  </cols>
  <sheetData>
    <row r="1" spans="1:16" x14ac:dyDescent="0.25">
      <c r="A1" s="11" t="s">
        <v>11</v>
      </c>
      <c r="B1" s="12"/>
      <c r="C1" s="12"/>
      <c r="D1" s="13"/>
      <c r="E1" s="2"/>
      <c r="F1" s="1"/>
      <c r="G1" s="3"/>
    </row>
    <row r="2" spans="1:16" x14ac:dyDescent="0.25">
      <c r="A2" s="14" t="s">
        <v>13</v>
      </c>
      <c r="B2" s="12"/>
      <c r="C2" s="12"/>
      <c r="D2" s="13"/>
      <c r="E2" s="2"/>
      <c r="F2" s="1"/>
      <c r="G2" s="3"/>
    </row>
    <row r="3" spans="1:16" x14ac:dyDescent="0.25">
      <c r="A3" s="15"/>
      <c r="B3" s="16"/>
      <c r="C3" s="16"/>
      <c r="D3" s="17"/>
      <c r="E3" s="5"/>
      <c r="F3" s="6"/>
      <c r="G3" s="4"/>
    </row>
    <row r="4" spans="1:16" x14ac:dyDescent="0.25">
      <c r="A4" s="18" t="s">
        <v>111</v>
      </c>
      <c r="B4" s="13"/>
      <c r="C4" s="13"/>
      <c r="D4" s="19" t="s">
        <v>12</v>
      </c>
      <c r="E4" s="2"/>
      <c r="F4" s="8"/>
      <c r="G4" s="8"/>
    </row>
    <row r="5" spans="1:16" x14ac:dyDescent="0.25">
      <c r="A5" s="20" t="s">
        <v>114</v>
      </c>
      <c r="B5" s="21"/>
      <c r="C5" s="21"/>
      <c r="D5" s="21"/>
      <c r="E5" s="2"/>
      <c r="F5" s="9"/>
      <c r="G5" s="8"/>
    </row>
    <row r="6" spans="1:16" x14ac:dyDescent="0.25">
      <c r="A6" s="66"/>
      <c r="B6" s="67"/>
      <c r="C6" s="67"/>
      <c r="D6" s="67"/>
      <c r="E6" s="68"/>
      <c r="F6" s="69"/>
      <c r="G6" s="70"/>
    </row>
    <row r="7" spans="1:16" x14ac:dyDescent="0.25">
      <c r="A7" s="71"/>
      <c r="B7" s="72"/>
      <c r="C7" s="72"/>
      <c r="D7" s="72"/>
      <c r="E7" s="61"/>
      <c r="F7" s="73"/>
      <c r="G7" s="74"/>
    </row>
    <row r="8" spans="1:16" x14ac:dyDescent="0.25">
      <c r="A8" s="71"/>
      <c r="B8" s="72"/>
      <c r="C8" s="72"/>
      <c r="D8" s="72"/>
      <c r="E8" s="61"/>
      <c r="F8" s="73"/>
      <c r="G8" s="74"/>
    </row>
    <row r="9" spans="1:16" x14ac:dyDescent="0.25">
      <c r="A9" s="71"/>
      <c r="B9" s="72"/>
      <c r="C9" s="72"/>
      <c r="D9" s="72"/>
      <c r="E9" s="61"/>
      <c r="F9" s="73"/>
      <c r="G9" s="74"/>
    </row>
    <row r="10" spans="1:16" ht="15.75" thickBot="1" x14ac:dyDescent="0.3">
      <c r="A10" s="7"/>
      <c r="B10" s="9"/>
      <c r="C10" s="9"/>
      <c r="D10" s="9"/>
      <c r="E10" s="2"/>
      <c r="F10" s="9"/>
      <c r="G10" s="10"/>
    </row>
    <row r="11" spans="1:16" x14ac:dyDescent="0.25">
      <c r="A11" s="152" t="s">
        <v>0</v>
      </c>
      <c r="B11" s="154" t="s">
        <v>1</v>
      </c>
      <c r="C11" s="156" t="s">
        <v>2</v>
      </c>
      <c r="D11" s="156" t="s">
        <v>3</v>
      </c>
      <c r="E11" s="85" t="s">
        <v>4</v>
      </c>
      <c r="F11" s="86" t="s">
        <v>6</v>
      </c>
    </row>
    <row r="12" spans="1:16" x14ac:dyDescent="0.25">
      <c r="A12" s="153"/>
      <c r="B12" s="155"/>
      <c r="C12" s="157"/>
      <c r="D12" s="157"/>
      <c r="E12" s="87" t="s">
        <v>5</v>
      </c>
      <c r="F12" s="88" t="s">
        <v>5</v>
      </c>
    </row>
    <row r="13" spans="1:16" s="104" customFormat="1" ht="87.75" hidden="1" customHeight="1" x14ac:dyDescent="0.25">
      <c r="A13" s="120">
        <v>3.1</v>
      </c>
      <c r="B13" s="121" t="s">
        <v>117</v>
      </c>
      <c r="C13" s="117"/>
      <c r="D13" s="122"/>
      <c r="E13" s="118"/>
      <c r="F13" s="119"/>
    </row>
    <row r="14" spans="1:16" s="104" customFormat="1" ht="114.75" hidden="1" x14ac:dyDescent="0.25">
      <c r="A14" s="114" t="s">
        <v>115</v>
      </c>
      <c r="B14" s="115" t="s">
        <v>118</v>
      </c>
      <c r="C14" s="116" t="s">
        <v>116</v>
      </c>
      <c r="D14" s="117"/>
      <c r="E14" s="118"/>
      <c r="F14" s="119"/>
    </row>
    <row r="15" spans="1:16" s="104" customFormat="1" ht="144" customHeight="1" x14ac:dyDescent="0.25">
      <c r="A15" s="105">
        <v>3.1</v>
      </c>
      <c r="B15" s="151" t="s">
        <v>156</v>
      </c>
      <c r="C15" s="108" t="s">
        <v>116</v>
      </c>
      <c r="D15" s="149">
        <v>40</v>
      </c>
      <c r="E15" s="127"/>
      <c r="F15" s="111">
        <f>E15*D15</f>
        <v>0</v>
      </c>
      <c r="G15" s="129"/>
      <c r="H15" s="162"/>
      <c r="I15" s="162"/>
      <c r="J15" s="162"/>
      <c r="K15" s="162"/>
      <c r="L15" s="162"/>
      <c r="M15" s="162"/>
      <c r="N15" s="162"/>
      <c r="O15" s="148">
        <f>(60*2+30)*0.2*0.2*2+26*0.2*0.2*3.5+0.4*0.2*(50*2+30*2)</f>
        <v>28.440000000000005</v>
      </c>
      <c r="P15" s="148">
        <f>(60*2+30)*0.2*0.2*2+26*0.2*0.2*3.5</f>
        <v>15.64</v>
      </c>
    </row>
    <row r="16" spans="1:16" s="104" customFormat="1" ht="51" x14ac:dyDescent="0.25">
      <c r="A16" s="105">
        <v>3.2</v>
      </c>
      <c r="B16" s="132" t="s">
        <v>134</v>
      </c>
      <c r="C16" s="108" t="s">
        <v>132</v>
      </c>
      <c r="D16" s="124">
        <f>110*D15</f>
        <v>4400</v>
      </c>
      <c r="E16" s="133"/>
      <c r="F16" s="111">
        <f>E16*D16</f>
        <v>0</v>
      </c>
      <c r="G16" s="129"/>
      <c r="H16" s="128"/>
      <c r="I16" s="128"/>
      <c r="J16" s="128"/>
      <c r="K16" s="128"/>
      <c r="L16" s="128"/>
      <c r="M16" s="128"/>
      <c r="N16" s="128"/>
    </row>
    <row r="17" spans="1:14" s="104" customFormat="1" ht="51" x14ac:dyDescent="0.25">
      <c r="A17" s="131">
        <v>3.3</v>
      </c>
      <c r="B17" s="132" t="s">
        <v>135</v>
      </c>
      <c r="C17" s="108" t="s">
        <v>132</v>
      </c>
      <c r="D17" s="124">
        <f>0.1*D16</f>
        <v>440</v>
      </c>
      <c r="E17" s="133"/>
      <c r="F17" s="111">
        <f>E17*D17</f>
        <v>0</v>
      </c>
      <c r="G17" s="129"/>
      <c r="H17" s="128"/>
      <c r="I17" s="128"/>
      <c r="J17" s="128"/>
      <c r="K17" s="128"/>
      <c r="L17" s="128"/>
      <c r="M17" s="128"/>
      <c r="N17" s="128"/>
    </row>
    <row r="18" spans="1:14" ht="15.75" thickBot="1" x14ac:dyDescent="0.3">
      <c r="A18" s="158" t="s">
        <v>10</v>
      </c>
      <c r="B18" s="159"/>
      <c r="C18" s="160">
        <f>SUM(F13:F17)</f>
        <v>0</v>
      </c>
      <c r="D18" s="160"/>
      <c r="E18" s="160"/>
      <c r="F18" s="161"/>
    </row>
  </sheetData>
  <mergeCells count="7">
    <mergeCell ref="A18:B18"/>
    <mergeCell ref="C18:F18"/>
    <mergeCell ref="H15:N15"/>
    <mergeCell ref="A11:A12"/>
    <mergeCell ref="B11:B12"/>
    <mergeCell ref="C11:C12"/>
    <mergeCell ref="D11:D12"/>
  </mergeCells>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D05D9-36A8-49AB-A775-941D486F58A5}">
  <dimension ref="A1:G16"/>
  <sheetViews>
    <sheetView showZeros="0" view="pageBreakPreview" topLeftCell="A7" zoomScale="115" zoomScaleNormal="100" zoomScaleSheetLayoutView="115" workbookViewId="0">
      <selection activeCell="B14" sqref="B14"/>
    </sheetView>
  </sheetViews>
  <sheetFormatPr defaultRowHeight="15" x14ac:dyDescent="0.25"/>
  <cols>
    <col min="2" max="2" width="48.7109375" customWidth="1"/>
  </cols>
  <sheetData>
    <row r="1" spans="1:7" x14ac:dyDescent="0.25">
      <c r="A1" s="11" t="s">
        <v>11</v>
      </c>
      <c r="B1" s="12"/>
      <c r="C1" s="12"/>
      <c r="D1" s="13"/>
      <c r="E1" s="2"/>
      <c r="F1" s="1"/>
      <c r="G1" s="3"/>
    </row>
    <row r="2" spans="1:7" x14ac:dyDescent="0.25">
      <c r="A2" s="14" t="s">
        <v>13</v>
      </c>
      <c r="B2" s="12"/>
      <c r="C2" s="12"/>
      <c r="D2" s="13"/>
      <c r="E2" s="2"/>
      <c r="F2" s="1"/>
      <c r="G2" s="3"/>
    </row>
    <row r="3" spans="1:7" x14ac:dyDescent="0.25">
      <c r="A3" s="15"/>
      <c r="B3" s="16"/>
      <c r="C3" s="16"/>
      <c r="D3" s="17"/>
      <c r="E3" s="5"/>
      <c r="F3" s="6"/>
      <c r="G3" s="4"/>
    </row>
    <row r="4" spans="1:7" x14ac:dyDescent="0.25">
      <c r="A4" s="18" t="s">
        <v>111</v>
      </c>
      <c r="B4" s="13"/>
      <c r="C4" s="13"/>
      <c r="D4" s="19" t="s">
        <v>12</v>
      </c>
      <c r="E4" s="2"/>
      <c r="F4" s="8"/>
      <c r="G4" s="8"/>
    </row>
    <row r="5" spans="1:7" x14ac:dyDescent="0.25">
      <c r="A5" s="20" t="s">
        <v>119</v>
      </c>
      <c r="B5" s="21"/>
      <c r="C5" s="21"/>
      <c r="D5" s="21"/>
      <c r="E5" s="2"/>
      <c r="F5" s="9"/>
      <c r="G5" s="8"/>
    </row>
    <row r="6" spans="1:7" x14ac:dyDescent="0.25">
      <c r="A6" s="66"/>
      <c r="B6" s="67"/>
      <c r="C6" s="67"/>
      <c r="D6" s="67"/>
      <c r="E6" s="68"/>
      <c r="F6" s="69"/>
      <c r="G6" s="70"/>
    </row>
    <row r="7" spans="1:7" x14ac:dyDescent="0.25">
      <c r="A7" s="71"/>
      <c r="B7" s="72"/>
      <c r="C7" s="72"/>
      <c r="D7" s="72"/>
      <c r="E7" s="61"/>
      <c r="F7" s="73"/>
      <c r="G7" s="74"/>
    </row>
    <row r="8" spans="1:7" x14ac:dyDescent="0.25">
      <c r="A8" s="71"/>
      <c r="B8" s="72"/>
      <c r="C8" s="72"/>
      <c r="D8" s="72"/>
      <c r="E8" s="61"/>
      <c r="F8" s="73"/>
      <c r="G8" s="74"/>
    </row>
    <row r="9" spans="1:7" x14ac:dyDescent="0.25">
      <c r="A9" s="71"/>
      <c r="B9" s="72"/>
      <c r="C9" s="72"/>
      <c r="D9" s="72"/>
      <c r="E9" s="61"/>
      <c r="F9" s="73"/>
      <c r="G9" s="74"/>
    </row>
    <row r="10" spans="1:7" ht="15.75" thickBot="1" x14ac:dyDescent="0.3">
      <c r="A10" s="7"/>
      <c r="B10" s="9"/>
      <c r="C10" s="9"/>
      <c r="D10" s="9"/>
      <c r="E10" s="2"/>
      <c r="F10" s="9"/>
      <c r="G10" s="10"/>
    </row>
    <row r="11" spans="1:7" x14ac:dyDescent="0.25">
      <c r="A11" s="152" t="s">
        <v>0</v>
      </c>
      <c r="B11" s="154" t="s">
        <v>1</v>
      </c>
      <c r="C11" s="156" t="s">
        <v>2</v>
      </c>
      <c r="D11" s="156" t="s">
        <v>3</v>
      </c>
      <c r="E11" s="85" t="s">
        <v>4</v>
      </c>
      <c r="F11" s="86" t="s">
        <v>6</v>
      </c>
    </row>
    <row r="12" spans="1:7" x14ac:dyDescent="0.25">
      <c r="A12" s="153"/>
      <c r="B12" s="155"/>
      <c r="C12" s="157"/>
      <c r="D12" s="157"/>
      <c r="E12" s="87" t="s">
        <v>5</v>
      </c>
      <c r="F12" s="88" t="s">
        <v>5</v>
      </c>
    </row>
    <row r="13" spans="1:7" s="104" customFormat="1" x14ac:dyDescent="0.25">
      <c r="A13" s="106">
        <v>6.1</v>
      </c>
      <c r="B13" s="112" t="s">
        <v>120</v>
      </c>
      <c r="C13" s="107"/>
      <c r="D13" s="109"/>
      <c r="E13" s="110"/>
      <c r="F13" s="111"/>
    </row>
    <row r="14" spans="1:7" s="104" customFormat="1" ht="41.25" customHeight="1" x14ac:dyDescent="0.25">
      <c r="A14" s="105" t="s">
        <v>130</v>
      </c>
      <c r="B14" s="113" t="s">
        <v>145</v>
      </c>
      <c r="C14" s="108" t="s">
        <v>121</v>
      </c>
      <c r="D14" s="127">
        <v>550</v>
      </c>
      <c r="E14" s="127"/>
      <c r="F14" s="111">
        <f>E14*D14</f>
        <v>0</v>
      </c>
      <c r="G14" s="129"/>
    </row>
    <row r="15" spans="1:7" s="104" customFormat="1" ht="28.5" customHeight="1" x14ac:dyDescent="0.25">
      <c r="A15" s="134">
        <v>6.2</v>
      </c>
      <c r="B15" s="101" t="s">
        <v>113</v>
      </c>
      <c r="C15" s="81" t="s">
        <v>8</v>
      </c>
      <c r="D15" s="82">
        <v>1</v>
      </c>
      <c r="E15" s="135"/>
      <c r="F15" s="84">
        <f>E15*D15</f>
        <v>0</v>
      </c>
      <c r="G15" s="129"/>
    </row>
    <row r="16" spans="1:7" ht="15.75" thickBot="1" x14ac:dyDescent="0.3">
      <c r="A16" s="158" t="s">
        <v>10</v>
      </c>
      <c r="B16" s="159"/>
      <c r="C16" s="160">
        <f>SUM(F14:F15)</f>
        <v>0</v>
      </c>
      <c r="D16" s="160"/>
      <c r="E16" s="160"/>
      <c r="F16" s="161"/>
    </row>
  </sheetData>
  <mergeCells count="6">
    <mergeCell ref="A11:A12"/>
    <mergeCell ref="B11:B12"/>
    <mergeCell ref="C11:C12"/>
    <mergeCell ref="D11:D12"/>
    <mergeCell ref="A16:B16"/>
    <mergeCell ref="C16:F16"/>
  </mergeCells>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0F91-A146-4942-9670-C71FD0B697C0}">
  <dimension ref="A1:G14"/>
  <sheetViews>
    <sheetView showZeros="0" view="pageBreakPreview" topLeftCell="A5" zoomScale="115" zoomScaleNormal="100" zoomScaleSheetLayoutView="115" workbookViewId="0">
      <selection activeCell="B13" sqref="B13"/>
    </sheetView>
  </sheetViews>
  <sheetFormatPr defaultRowHeight="15" x14ac:dyDescent="0.25"/>
  <cols>
    <col min="2" max="2" width="48.7109375" customWidth="1"/>
  </cols>
  <sheetData>
    <row r="1" spans="1:7" x14ac:dyDescent="0.25">
      <c r="A1" s="11" t="s">
        <v>11</v>
      </c>
      <c r="B1" s="12"/>
      <c r="C1" s="12"/>
      <c r="D1" s="13"/>
      <c r="E1" s="2"/>
      <c r="F1" s="1"/>
      <c r="G1" s="3"/>
    </row>
    <row r="2" spans="1:7" x14ac:dyDescent="0.25">
      <c r="A2" s="14" t="s">
        <v>13</v>
      </c>
      <c r="B2" s="12"/>
      <c r="C2" s="12"/>
      <c r="D2" s="13"/>
      <c r="E2" s="2"/>
      <c r="F2" s="1"/>
      <c r="G2" s="3"/>
    </row>
    <row r="3" spans="1:7" x14ac:dyDescent="0.25">
      <c r="A3" s="15"/>
      <c r="B3" s="16"/>
      <c r="C3" s="16"/>
      <c r="D3" s="17"/>
      <c r="E3" s="5"/>
      <c r="F3" s="6"/>
      <c r="G3" s="4"/>
    </row>
    <row r="4" spans="1:7" x14ac:dyDescent="0.25">
      <c r="A4" s="18" t="s">
        <v>111</v>
      </c>
      <c r="B4" s="13"/>
      <c r="C4" s="13"/>
      <c r="D4" s="19" t="s">
        <v>12</v>
      </c>
      <c r="E4" s="2"/>
      <c r="F4" s="8"/>
      <c r="G4" s="8"/>
    </row>
    <row r="5" spans="1:7" x14ac:dyDescent="0.25">
      <c r="A5" s="20" t="s">
        <v>122</v>
      </c>
      <c r="B5" s="21"/>
      <c r="C5" s="21"/>
      <c r="D5" s="21"/>
      <c r="E5" s="2"/>
      <c r="F5" s="9"/>
      <c r="G5" s="8"/>
    </row>
    <row r="6" spans="1:7" x14ac:dyDescent="0.25">
      <c r="A6" s="66"/>
      <c r="B6" s="67"/>
      <c r="C6" s="67"/>
      <c r="D6" s="67"/>
      <c r="E6" s="68"/>
      <c r="F6" s="69"/>
      <c r="G6" s="70"/>
    </row>
    <row r="7" spans="1:7" x14ac:dyDescent="0.25">
      <c r="A7" s="71"/>
      <c r="B7" s="72"/>
      <c r="C7" s="72"/>
      <c r="D7" s="72"/>
      <c r="E7" s="61"/>
      <c r="F7" s="73"/>
      <c r="G7" s="74"/>
    </row>
    <row r="8" spans="1:7" x14ac:dyDescent="0.25">
      <c r="A8" s="71"/>
      <c r="B8" s="72"/>
      <c r="C8" s="72"/>
      <c r="D8" s="72"/>
      <c r="E8" s="61"/>
      <c r="F8" s="73"/>
      <c r="G8" s="74"/>
    </row>
    <row r="9" spans="1:7" x14ac:dyDescent="0.25">
      <c r="A9" s="71"/>
      <c r="B9" s="72"/>
      <c r="C9" s="72"/>
      <c r="D9" s="72"/>
      <c r="E9" s="61"/>
      <c r="F9" s="73"/>
      <c r="G9" s="74"/>
    </row>
    <row r="10" spans="1:7" ht="15.75" thickBot="1" x14ac:dyDescent="0.3">
      <c r="A10" s="7"/>
      <c r="B10" s="9"/>
      <c r="C10" s="9"/>
      <c r="D10" s="9"/>
      <c r="E10" s="2"/>
      <c r="F10" s="9"/>
      <c r="G10" s="10"/>
    </row>
    <row r="11" spans="1:7" x14ac:dyDescent="0.25">
      <c r="A11" s="152" t="s">
        <v>0</v>
      </c>
      <c r="B11" s="154" t="s">
        <v>1</v>
      </c>
      <c r="C11" s="156" t="s">
        <v>2</v>
      </c>
      <c r="D11" s="156" t="s">
        <v>3</v>
      </c>
      <c r="E11" s="85" t="s">
        <v>4</v>
      </c>
      <c r="F11" s="86" t="s">
        <v>6</v>
      </c>
    </row>
    <row r="12" spans="1:7" x14ac:dyDescent="0.25">
      <c r="A12" s="153"/>
      <c r="B12" s="155"/>
      <c r="C12" s="157"/>
      <c r="D12" s="157"/>
      <c r="E12" s="87" t="s">
        <v>5</v>
      </c>
      <c r="F12" s="88" t="s">
        <v>5</v>
      </c>
    </row>
    <row r="13" spans="1:7" s="104" customFormat="1" ht="89.25" x14ac:dyDescent="0.25">
      <c r="A13" s="106">
        <v>7.1</v>
      </c>
      <c r="B13" s="123" t="s">
        <v>152</v>
      </c>
      <c r="C13" s="124" t="s">
        <v>2</v>
      </c>
      <c r="D13" s="124">
        <v>2</v>
      </c>
      <c r="E13" s="110"/>
      <c r="F13" s="111">
        <f>E13*D13</f>
        <v>0</v>
      </c>
    </row>
    <row r="14" spans="1:7" ht="15.75" thickBot="1" x14ac:dyDescent="0.3">
      <c r="A14" s="158" t="s">
        <v>10</v>
      </c>
      <c r="B14" s="159"/>
      <c r="C14" s="160">
        <f>SUM(F13)</f>
        <v>0</v>
      </c>
      <c r="D14" s="160"/>
      <c r="E14" s="160"/>
      <c r="F14" s="161"/>
    </row>
  </sheetData>
  <mergeCells count="6">
    <mergeCell ref="A11:A12"/>
    <mergeCell ref="B11:B12"/>
    <mergeCell ref="C11:C12"/>
    <mergeCell ref="D11:D12"/>
    <mergeCell ref="A14:B14"/>
    <mergeCell ref="C14:F14"/>
  </mergeCells>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2EDB-5B73-464D-AA8C-E1B375B59C1F}">
  <dimension ref="A1:G15"/>
  <sheetViews>
    <sheetView showZeros="0" view="pageBreakPreview" zoomScale="115" zoomScaleNormal="100" zoomScaleSheetLayoutView="115" workbookViewId="0">
      <selection activeCell="E14" sqref="E14"/>
    </sheetView>
  </sheetViews>
  <sheetFormatPr defaultRowHeight="15" x14ac:dyDescent="0.25"/>
  <cols>
    <col min="2" max="2" width="48.7109375" customWidth="1"/>
  </cols>
  <sheetData>
    <row r="1" spans="1:7" x14ac:dyDescent="0.25">
      <c r="A1" s="11" t="s">
        <v>11</v>
      </c>
      <c r="B1" s="12"/>
      <c r="C1" s="12"/>
      <c r="D1" s="13"/>
      <c r="E1" s="2"/>
      <c r="F1" s="1"/>
      <c r="G1" s="3"/>
    </row>
    <row r="2" spans="1:7" x14ac:dyDescent="0.25">
      <c r="A2" s="14" t="s">
        <v>13</v>
      </c>
      <c r="B2" s="12"/>
      <c r="C2" s="12"/>
      <c r="D2" s="13"/>
      <c r="E2" s="2"/>
      <c r="F2" s="1"/>
      <c r="G2" s="3"/>
    </row>
    <row r="3" spans="1:7" x14ac:dyDescent="0.25">
      <c r="A3" s="15"/>
      <c r="B3" s="16"/>
      <c r="C3" s="16"/>
      <c r="D3" s="17"/>
      <c r="E3" s="5"/>
      <c r="F3" s="6"/>
      <c r="G3" s="4"/>
    </row>
    <row r="4" spans="1:7" x14ac:dyDescent="0.25">
      <c r="A4" s="18" t="s">
        <v>111</v>
      </c>
      <c r="B4" s="13"/>
      <c r="C4" s="13"/>
      <c r="D4" s="19" t="s">
        <v>12</v>
      </c>
      <c r="E4" s="2"/>
      <c r="F4" s="8"/>
      <c r="G4" s="8"/>
    </row>
    <row r="5" spans="1:7" x14ac:dyDescent="0.25">
      <c r="A5" s="20" t="s">
        <v>123</v>
      </c>
      <c r="B5" s="21"/>
      <c r="C5" s="21"/>
      <c r="D5" s="21"/>
      <c r="E5" s="2"/>
      <c r="F5" s="9"/>
      <c r="G5" s="8"/>
    </row>
    <row r="6" spans="1:7" x14ac:dyDescent="0.25">
      <c r="A6" s="66"/>
      <c r="B6" s="67"/>
      <c r="C6" s="67"/>
      <c r="D6" s="67"/>
      <c r="E6" s="68"/>
      <c r="F6" s="69"/>
      <c r="G6" s="70"/>
    </row>
    <row r="7" spans="1:7" x14ac:dyDescent="0.25">
      <c r="A7" s="71"/>
      <c r="B7" s="72"/>
      <c r="C7" s="72"/>
      <c r="D7" s="72"/>
      <c r="E7" s="61"/>
      <c r="F7" s="73"/>
      <c r="G7" s="74"/>
    </row>
    <row r="8" spans="1:7" x14ac:dyDescent="0.25">
      <c r="A8" s="71"/>
      <c r="B8" s="72"/>
      <c r="C8" s="72"/>
      <c r="D8" s="72"/>
      <c r="E8" s="61"/>
      <c r="F8" s="73"/>
      <c r="G8" s="74"/>
    </row>
    <row r="9" spans="1:7" x14ac:dyDescent="0.25">
      <c r="A9" s="71"/>
      <c r="B9" s="72"/>
      <c r="C9" s="72"/>
      <c r="D9" s="72"/>
      <c r="E9" s="61"/>
      <c r="F9" s="73"/>
      <c r="G9" s="74"/>
    </row>
    <row r="10" spans="1:7" ht="15.75" thickBot="1" x14ac:dyDescent="0.3">
      <c r="A10" s="7"/>
      <c r="B10" s="9"/>
      <c r="C10" s="9"/>
      <c r="D10" s="9"/>
      <c r="E10" s="2"/>
      <c r="F10" s="9"/>
      <c r="G10" s="10"/>
    </row>
    <row r="11" spans="1:7" x14ac:dyDescent="0.25">
      <c r="A11" s="152" t="s">
        <v>0</v>
      </c>
      <c r="B11" s="154" t="s">
        <v>1</v>
      </c>
      <c r="C11" s="156" t="s">
        <v>2</v>
      </c>
      <c r="D11" s="156" t="s">
        <v>3</v>
      </c>
      <c r="E11" s="85" t="s">
        <v>4</v>
      </c>
      <c r="F11" s="86" t="s">
        <v>6</v>
      </c>
    </row>
    <row r="12" spans="1:7" x14ac:dyDescent="0.25">
      <c r="A12" s="153"/>
      <c r="B12" s="155"/>
      <c r="C12" s="157"/>
      <c r="D12" s="157"/>
      <c r="E12" s="87" t="s">
        <v>5</v>
      </c>
      <c r="F12" s="88" t="s">
        <v>5</v>
      </c>
    </row>
    <row r="13" spans="1:7" s="104" customFormat="1" x14ac:dyDescent="0.25">
      <c r="A13" s="106">
        <v>9.1</v>
      </c>
      <c r="B13" s="126" t="s">
        <v>124</v>
      </c>
      <c r="C13" s="125"/>
      <c r="D13" s="124"/>
      <c r="E13" s="110"/>
      <c r="F13" s="111"/>
    </row>
    <row r="14" spans="1:7" s="104" customFormat="1" x14ac:dyDescent="0.25">
      <c r="A14" s="105" t="s">
        <v>129</v>
      </c>
      <c r="B14" s="113" t="s">
        <v>125</v>
      </c>
      <c r="C14" s="125" t="s">
        <v>121</v>
      </c>
      <c r="D14" s="124">
        <v>550</v>
      </c>
      <c r="E14" s="127"/>
      <c r="F14" s="111">
        <f>E14*D14</f>
        <v>0</v>
      </c>
      <c r="G14" s="129"/>
    </row>
    <row r="15" spans="1:7" ht="15.75" thickBot="1" x14ac:dyDescent="0.3">
      <c r="A15" s="158" t="s">
        <v>10</v>
      </c>
      <c r="B15" s="159"/>
      <c r="C15" s="160">
        <f>SUM(F14:F14)</f>
        <v>0</v>
      </c>
      <c r="D15" s="160"/>
      <c r="E15" s="160"/>
      <c r="F15" s="161"/>
    </row>
  </sheetData>
  <mergeCells count="6">
    <mergeCell ref="A11:A12"/>
    <mergeCell ref="B11:B12"/>
    <mergeCell ref="C11:C12"/>
    <mergeCell ref="D11:D12"/>
    <mergeCell ref="A15:B15"/>
    <mergeCell ref="C15:F15"/>
  </mergeCells>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6"/>
  <sheetViews>
    <sheetView showZeros="0" tabSelected="1" view="pageBreakPreview" topLeftCell="A56" zoomScale="115" zoomScaleNormal="100" zoomScaleSheetLayoutView="115" workbookViewId="0">
      <selection activeCell="A66" sqref="A66:E66"/>
    </sheetView>
  </sheetViews>
  <sheetFormatPr defaultRowHeight="15" x14ac:dyDescent="0.25"/>
  <cols>
    <col min="1" max="1" width="53.42578125" customWidth="1"/>
    <col min="5" max="5" width="20.140625" customWidth="1"/>
  </cols>
  <sheetData>
    <row r="1" spans="1:5" x14ac:dyDescent="0.25">
      <c r="A1" s="11" t="s">
        <v>11</v>
      </c>
      <c r="B1" s="12"/>
      <c r="C1" s="12"/>
      <c r="D1" s="13"/>
      <c r="E1" s="2"/>
    </row>
    <row r="2" spans="1:5" x14ac:dyDescent="0.25">
      <c r="A2" s="14" t="s">
        <v>13</v>
      </c>
      <c r="B2" s="12"/>
      <c r="C2" s="12"/>
      <c r="D2" s="13"/>
      <c r="E2" s="2"/>
    </row>
    <row r="3" spans="1:5" x14ac:dyDescent="0.25">
      <c r="A3" s="15"/>
      <c r="B3" s="16"/>
      <c r="C3" s="16"/>
      <c r="D3" s="17"/>
      <c r="E3" s="5"/>
    </row>
    <row r="4" spans="1:5" x14ac:dyDescent="0.25">
      <c r="A4" s="18" t="s">
        <v>111</v>
      </c>
      <c r="B4" s="13"/>
      <c r="C4" s="13"/>
      <c r="D4" s="19" t="s">
        <v>12</v>
      </c>
      <c r="E4" s="2"/>
    </row>
    <row r="5" spans="1:5" x14ac:dyDescent="0.25">
      <c r="A5" s="20" t="s">
        <v>131</v>
      </c>
      <c r="B5" s="21"/>
      <c r="C5" s="21"/>
      <c r="D5" s="21"/>
      <c r="E5" s="2"/>
    </row>
    <row r="6" spans="1:5" ht="13.5" customHeight="1" x14ac:dyDescent="0.25">
      <c r="A6" s="93"/>
      <c r="B6" s="93"/>
      <c r="C6" s="93"/>
      <c r="D6" s="93"/>
      <c r="E6" s="93"/>
    </row>
    <row r="7" spans="1:5" ht="13.5" customHeight="1" x14ac:dyDescent="0.25">
      <c r="A7" s="94"/>
      <c r="B7" s="94"/>
      <c r="C7" s="94"/>
      <c r="D7" s="94"/>
      <c r="E7" s="94"/>
    </row>
    <row r="8" spans="1:5" ht="13.5" customHeight="1" x14ac:dyDescent="0.25">
      <c r="A8" s="214" t="s">
        <v>136</v>
      </c>
      <c r="B8" s="214"/>
      <c r="C8" s="214"/>
      <c r="D8" s="214"/>
      <c r="E8" s="214"/>
    </row>
    <row r="9" spans="1:5" ht="37.5" customHeight="1" x14ac:dyDescent="0.25">
      <c r="A9" s="223" t="s">
        <v>100</v>
      </c>
      <c r="B9" s="223"/>
      <c r="C9" s="223"/>
      <c r="D9" s="223"/>
      <c r="E9" s="223"/>
    </row>
    <row r="10" spans="1:5" ht="25.5" customHeight="1" x14ac:dyDescent="0.25">
      <c r="A10" s="221" t="s">
        <v>102</v>
      </c>
      <c r="B10" s="221"/>
      <c r="C10" s="221"/>
      <c r="D10" s="221"/>
      <c r="E10" s="221"/>
    </row>
    <row r="11" spans="1:5" x14ac:dyDescent="0.25">
      <c r="A11" s="221" t="s">
        <v>103</v>
      </c>
      <c r="B11" s="221"/>
      <c r="C11" s="221"/>
      <c r="D11" s="221"/>
      <c r="E11" s="221"/>
    </row>
    <row r="12" spans="1:5" ht="86.25" customHeight="1" x14ac:dyDescent="0.25">
      <c r="A12" s="224" t="s">
        <v>153</v>
      </c>
      <c r="B12" s="225"/>
      <c r="C12" s="225"/>
      <c r="D12" s="225"/>
      <c r="E12" s="225"/>
    </row>
    <row r="13" spans="1:5" x14ac:dyDescent="0.25">
      <c r="A13" s="221" t="s">
        <v>104</v>
      </c>
      <c r="B13" s="221"/>
      <c r="C13" s="221"/>
      <c r="D13" s="221"/>
      <c r="E13" s="221"/>
    </row>
    <row r="14" spans="1:5" ht="38.25" customHeight="1" x14ac:dyDescent="0.25">
      <c r="A14" s="221" t="s">
        <v>105</v>
      </c>
      <c r="B14" s="221"/>
      <c r="C14" s="221"/>
      <c r="D14" s="221"/>
      <c r="E14" s="221"/>
    </row>
    <row r="15" spans="1:5" ht="62.25" customHeight="1" x14ac:dyDescent="0.25">
      <c r="A15" s="221" t="s">
        <v>106</v>
      </c>
      <c r="B15" s="221"/>
      <c r="C15" s="221"/>
      <c r="D15" s="221"/>
      <c r="E15" s="221"/>
    </row>
    <row r="16" spans="1:5" ht="51" customHeight="1" x14ac:dyDescent="0.25">
      <c r="A16" s="221" t="s">
        <v>107</v>
      </c>
      <c r="B16" s="221"/>
      <c r="C16" s="221"/>
      <c r="D16" s="221"/>
      <c r="E16" s="221"/>
    </row>
    <row r="17" spans="1:5" ht="21.75" customHeight="1" x14ac:dyDescent="0.25">
      <c r="A17" s="221" t="s">
        <v>108</v>
      </c>
      <c r="B17" s="221"/>
      <c r="C17" s="221"/>
      <c r="D17" s="221"/>
      <c r="E17" s="221"/>
    </row>
    <row r="18" spans="1:5" ht="25.5" customHeight="1" x14ac:dyDescent="0.25">
      <c r="A18" s="221" t="s">
        <v>109</v>
      </c>
      <c r="B18" s="221"/>
      <c r="C18" s="221"/>
      <c r="D18" s="221"/>
      <c r="E18" s="221"/>
    </row>
    <row r="19" spans="1:5" ht="22.5" customHeight="1" x14ac:dyDescent="0.25">
      <c r="A19" s="221" t="s">
        <v>110</v>
      </c>
      <c r="B19" s="221"/>
      <c r="C19" s="221"/>
      <c r="D19" s="221"/>
      <c r="E19" s="221"/>
    </row>
    <row r="20" spans="1:5" ht="27" customHeight="1" x14ac:dyDescent="0.25">
      <c r="A20" s="221" t="s">
        <v>101</v>
      </c>
      <c r="B20" s="221"/>
      <c r="C20" s="221"/>
      <c r="D20" s="221"/>
      <c r="E20" s="221"/>
    </row>
    <row r="21" spans="1:5" ht="43.5" customHeight="1" x14ac:dyDescent="0.25">
      <c r="A21" s="222" t="s">
        <v>16</v>
      </c>
      <c r="B21" s="222"/>
      <c r="C21" s="222"/>
      <c r="D21" s="222"/>
      <c r="E21" s="222"/>
    </row>
    <row r="22" spans="1:5" ht="15.75" thickBot="1" x14ac:dyDescent="0.3">
      <c r="A22" s="7"/>
      <c r="B22" s="9"/>
      <c r="C22" s="9"/>
      <c r="D22" s="9"/>
      <c r="E22" s="2"/>
    </row>
    <row r="23" spans="1:5" x14ac:dyDescent="0.25">
      <c r="A23" s="218" t="s">
        <v>15</v>
      </c>
      <c r="B23" s="156" t="s">
        <v>2</v>
      </c>
      <c r="C23" s="156" t="s">
        <v>17</v>
      </c>
      <c r="D23" s="85" t="s">
        <v>4</v>
      </c>
      <c r="E23" s="86" t="s">
        <v>6</v>
      </c>
    </row>
    <row r="24" spans="1:5" x14ac:dyDescent="0.25">
      <c r="A24" s="219"/>
      <c r="B24" s="157"/>
      <c r="C24" s="157"/>
      <c r="D24" s="87" t="s">
        <v>5</v>
      </c>
      <c r="E24" s="88" t="s">
        <v>5</v>
      </c>
    </row>
    <row r="25" spans="1:5" ht="90.75" customHeight="1" x14ac:dyDescent="0.25">
      <c r="A25" s="95" t="s">
        <v>31</v>
      </c>
      <c r="B25" s="92" t="s">
        <v>8</v>
      </c>
      <c r="C25" s="89">
        <v>1</v>
      </c>
      <c r="D25" s="90"/>
      <c r="E25" s="91">
        <f>D25*C25</f>
        <v>0</v>
      </c>
    </row>
    <row r="26" spans="1:5" ht="17.25" customHeight="1" thickBot="1" x14ac:dyDescent="0.3">
      <c r="A26" s="96" t="s">
        <v>10</v>
      </c>
      <c r="B26" s="220">
        <f>E25</f>
        <v>0</v>
      </c>
      <c r="C26" s="160"/>
      <c r="D26" s="160"/>
      <c r="E26" s="161"/>
    </row>
    <row r="27" spans="1:5" ht="38.25" customHeight="1" x14ac:dyDescent="0.25">
      <c r="A27" s="215" t="s">
        <v>32</v>
      </c>
      <c r="B27" s="216"/>
      <c r="C27" s="216"/>
      <c r="D27" s="216"/>
      <c r="E27" s="217"/>
    </row>
    <row r="28" spans="1:5" x14ac:dyDescent="0.25">
      <c r="A28" s="208" t="s">
        <v>33</v>
      </c>
      <c r="B28" s="209"/>
      <c r="C28" s="209"/>
      <c r="D28" s="209"/>
      <c r="E28" s="210"/>
    </row>
    <row r="29" spans="1:5" x14ac:dyDescent="0.25">
      <c r="A29" s="208" t="s">
        <v>34</v>
      </c>
      <c r="B29" s="209"/>
      <c r="C29" s="209"/>
      <c r="D29" s="209"/>
      <c r="E29" s="210"/>
    </row>
    <row r="30" spans="1:5" x14ac:dyDescent="0.25">
      <c r="A30" s="178" t="s">
        <v>35</v>
      </c>
      <c r="B30" s="164"/>
      <c r="C30" s="164"/>
      <c r="D30" s="164"/>
      <c r="E30" s="165"/>
    </row>
    <row r="31" spans="1:5" x14ac:dyDescent="0.25">
      <c r="A31" s="178" t="s">
        <v>36</v>
      </c>
      <c r="B31" s="164"/>
      <c r="C31" s="164"/>
      <c r="D31" s="164"/>
      <c r="E31" s="165"/>
    </row>
    <row r="32" spans="1:5" x14ac:dyDescent="0.25">
      <c r="A32" s="178" t="s">
        <v>37</v>
      </c>
      <c r="B32" s="164"/>
      <c r="C32" s="164"/>
      <c r="D32" s="164"/>
      <c r="E32" s="165"/>
    </row>
    <row r="33" spans="1:5" x14ac:dyDescent="0.25">
      <c r="A33" s="178" t="s">
        <v>38</v>
      </c>
      <c r="B33" s="164"/>
      <c r="C33" s="164"/>
      <c r="D33" s="164"/>
      <c r="E33" s="165"/>
    </row>
    <row r="34" spans="1:5" x14ac:dyDescent="0.25">
      <c r="A34" s="208" t="s">
        <v>39</v>
      </c>
      <c r="B34" s="209"/>
      <c r="C34" s="209"/>
      <c r="D34" s="209"/>
      <c r="E34" s="210"/>
    </row>
    <row r="35" spans="1:5" ht="43.5" customHeight="1" x14ac:dyDescent="0.25">
      <c r="A35" s="178" t="s">
        <v>40</v>
      </c>
      <c r="B35" s="164"/>
      <c r="C35" s="164"/>
      <c r="D35" s="164"/>
      <c r="E35" s="165"/>
    </row>
    <row r="36" spans="1:5" ht="81.75" customHeight="1" x14ac:dyDescent="0.25">
      <c r="A36" s="178" t="s">
        <v>41</v>
      </c>
      <c r="B36" s="164"/>
      <c r="C36" s="164"/>
      <c r="D36" s="164"/>
      <c r="E36" s="165"/>
    </row>
    <row r="37" spans="1:5" ht="38.25" customHeight="1" x14ac:dyDescent="0.25">
      <c r="A37" s="172" t="s">
        <v>126</v>
      </c>
      <c r="B37" s="173"/>
      <c r="C37" s="173"/>
      <c r="D37" s="173"/>
      <c r="E37" s="174"/>
    </row>
    <row r="38" spans="1:5" x14ac:dyDescent="0.25">
      <c r="A38" s="172"/>
      <c r="B38" s="173"/>
      <c r="C38" s="173"/>
      <c r="D38" s="173"/>
      <c r="E38" s="174"/>
    </row>
    <row r="39" spans="1:5" x14ac:dyDescent="0.25">
      <c r="A39" s="208" t="s">
        <v>18</v>
      </c>
      <c r="B39" s="209"/>
      <c r="C39" s="209"/>
      <c r="D39" s="209"/>
      <c r="E39" s="210"/>
    </row>
    <row r="40" spans="1:5" ht="63.75" customHeight="1" x14ac:dyDescent="0.25">
      <c r="A40" s="211" t="s">
        <v>42</v>
      </c>
      <c r="B40" s="212"/>
      <c r="C40" s="212"/>
      <c r="D40" s="212"/>
      <c r="E40" s="213"/>
    </row>
    <row r="41" spans="1:5" ht="50.25" customHeight="1" x14ac:dyDescent="0.25">
      <c r="A41" s="178" t="s">
        <v>43</v>
      </c>
      <c r="B41" s="164"/>
      <c r="C41" s="164"/>
      <c r="D41" s="164"/>
      <c r="E41" s="165"/>
    </row>
    <row r="42" spans="1:5" ht="6" customHeight="1" x14ac:dyDescent="0.25">
      <c r="A42" s="172"/>
      <c r="B42" s="173"/>
      <c r="C42" s="173"/>
      <c r="D42" s="173"/>
      <c r="E42" s="174"/>
    </row>
    <row r="43" spans="1:5" x14ac:dyDescent="0.25">
      <c r="A43" s="172" t="s">
        <v>19</v>
      </c>
      <c r="B43" s="173"/>
      <c r="C43" s="173"/>
      <c r="D43" s="173"/>
      <c r="E43" s="174"/>
    </row>
    <row r="44" spans="1:5" x14ac:dyDescent="0.25">
      <c r="A44" s="178" t="s">
        <v>44</v>
      </c>
      <c r="B44" s="164"/>
      <c r="C44" s="164"/>
      <c r="D44" s="164"/>
      <c r="E44" s="165"/>
    </row>
    <row r="45" spans="1:5" x14ac:dyDescent="0.25">
      <c r="A45" s="178" t="s">
        <v>45</v>
      </c>
      <c r="B45" s="164"/>
      <c r="C45" s="164"/>
      <c r="D45" s="164"/>
      <c r="E45" s="165"/>
    </row>
    <row r="46" spans="1:5" ht="15.75" thickBot="1" x14ac:dyDescent="0.3">
      <c r="A46" s="166"/>
      <c r="B46" s="167"/>
      <c r="C46" s="167"/>
      <c r="D46" s="167"/>
      <c r="E46" s="168"/>
    </row>
    <row r="47" spans="1:5" ht="38.25" customHeight="1" x14ac:dyDescent="0.25">
      <c r="A47" s="175" t="s">
        <v>93</v>
      </c>
      <c r="B47" s="176"/>
      <c r="C47" s="176"/>
      <c r="D47" s="176"/>
      <c r="E47" s="177"/>
    </row>
    <row r="48" spans="1:5" ht="18" customHeight="1" x14ac:dyDescent="0.25">
      <c r="A48" s="208" t="s">
        <v>46</v>
      </c>
      <c r="B48" s="209"/>
      <c r="C48" s="209"/>
      <c r="D48" s="209"/>
      <c r="E48" s="210"/>
    </row>
    <row r="49" spans="1:5" x14ac:dyDescent="0.25">
      <c r="A49" s="208" t="s">
        <v>47</v>
      </c>
      <c r="B49" s="209"/>
      <c r="C49" s="209"/>
      <c r="D49" s="209"/>
      <c r="E49" s="210"/>
    </row>
    <row r="50" spans="1:5" x14ac:dyDescent="0.25">
      <c r="A50" s="172" t="s">
        <v>20</v>
      </c>
      <c r="B50" s="173"/>
      <c r="C50" s="173"/>
      <c r="D50" s="173"/>
      <c r="E50" s="174"/>
    </row>
    <row r="51" spans="1:5" x14ac:dyDescent="0.25">
      <c r="A51" s="172" t="s">
        <v>21</v>
      </c>
      <c r="B51" s="173"/>
      <c r="C51" s="173"/>
      <c r="D51" s="173"/>
      <c r="E51" s="174"/>
    </row>
    <row r="52" spans="1:5" x14ac:dyDescent="0.25">
      <c r="A52" s="172" t="s">
        <v>22</v>
      </c>
      <c r="B52" s="173"/>
      <c r="C52" s="173"/>
      <c r="D52" s="173"/>
      <c r="E52" s="174"/>
    </row>
    <row r="53" spans="1:5" x14ac:dyDescent="0.25">
      <c r="A53" s="172"/>
      <c r="B53" s="173"/>
      <c r="C53" s="173"/>
      <c r="D53" s="173"/>
      <c r="E53" s="174"/>
    </row>
    <row r="54" spans="1:5" x14ac:dyDescent="0.25">
      <c r="A54" s="172" t="s">
        <v>23</v>
      </c>
      <c r="B54" s="173"/>
      <c r="C54" s="173"/>
      <c r="D54" s="173"/>
      <c r="E54" s="174"/>
    </row>
    <row r="55" spans="1:5" ht="38.25" customHeight="1" x14ac:dyDescent="0.25">
      <c r="A55" s="178" t="s">
        <v>48</v>
      </c>
      <c r="B55" s="164"/>
      <c r="C55" s="164"/>
      <c r="D55" s="164"/>
      <c r="E55" s="165"/>
    </row>
    <row r="56" spans="1:5" x14ac:dyDescent="0.25">
      <c r="A56" s="178" t="s">
        <v>49</v>
      </c>
      <c r="B56" s="164"/>
      <c r="C56" s="164"/>
      <c r="D56" s="164"/>
      <c r="E56" s="165"/>
    </row>
    <row r="57" spans="1:5" x14ac:dyDescent="0.25">
      <c r="A57" s="188" t="s">
        <v>155</v>
      </c>
      <c r="B57" s="191"/>
      <c r="C57" s="191"/>
      <c r="D57" s="191"/>
      <c r="E57" s="190"/>
    </row>
    <row r="58" spans="1:5" ht="25.5" customHeight="1" x14ac:dyDescent="0.25">
      <c r="A58" s="178" t="s">
        <v>50</v>
      </c>
      <c r="B58" s="164"/>
      <c r="C58" s="164"/>
      <c r="D58" s="164"/>
      <c r="E58" s="165"/>
    </row>
    <row r="59" spans="1:5" x14ac:dyDescent="0.25">
      <c r="A59" s="178" t="s">
        <v>51</v>
      </c>
      <c r="B59" s="164"/>
      <c r="C59" s="164"/>
      <c r="D59" s="164"/>
      <c r="E59" s="165"/>
    </row>
    <row r="60" spans="1:5" ht="25.5" customHeight="1" x14ac:dyDescent="0.25">
      <c r="A60" s="178" t="s">
        <v>52</v>
      </c>
      <c r="B60" s="164"/>
      <c r="C60" s="164"/>
      <c r="D60" s="164"/>
      <c r="E60" s="165"/>
    </row>
    <row r="61" spans="1:5" x14ac:dyDescent="0.25">
      <c r="A61" s="178" t="s">
        <v>53</v>
      </c>
      <c r="B61" s="164"/>
      <c r="C61" s="164"/>
      <c r="D61" s="164"/>
      <c r="E61" s="165"/>
    </row>
    <row r="62" spans="1:5" x14ac:dyDescent="0.25">
      <c r="A62" s="178" t="s">
        <v>54</v>
      </c>
      <c r="B62" s="164"/>
      <c r="C62" s="164"/>
      <c r="D62" s="164"/>
      <c r="E62" s="165"/>
    </row>
    <row r="63" spans="1:5" x14ac:dyDescent="0.25">
      <c r="A63" s="178" t="s">
        <v>55</v>
      </c>
      <c r="B63" s="164"/>
      <c r="C63" s="164"/>
      <c r="D63" s="164"/>
      <c r="E63" s="165"/>
    </row>
    <row r="64" spans="1:5" ht="15.75" thickBot="1" x14ac:dyDescent="0.3">
      <c r="A64" s="166"/>
      <c r="B64" s="167"/>
      <c r="C64" s="167"/>
      <c r="D64" s="167"/>
      <c r="E64" s="168"/>
    </row>
    <row r="65" spans="1:5" ht="38.25" customHeight="1" x14ac:dyDescent="0.25">
      <c r="A65" s="175" t="s">
        <v>56</v>
      </c>
      <c r="B65" s="176"/>
      <c r="C65" s="176"/>
      <c r="D65" s="176"/>
      <c r="E65" s="177"/>
    </row>
    <row r="66" spans="1:5" ht="38.25" customHeight="1" thickBot="1" x14ac:dyDescent="0.3">
      <c r="A66" s="182" t="s">
        <v>157</v>
      </c>
      <c r="B66" s="204"/>
      <c r="C66" s="204"/>
      <c r="D66" s="204"/>
      <c r="E66" s="184"/>
    </row>
    <row r="67" spans="1:5" ht="25.5" customHeight="1" x14ac:dyDescent="0.25">
      <c r="A67" s="175" t="s">
        <v>137</v>
      </c>
      <c r="B67" s="176"/>
      <c r="C67" s="176"/>
      <c r="D67" s="176"/>
      <c r="E67" s="177"/>
    </row>
    <row r="68" spans="1:5" x14ac:dyDescent="0.25">
      <c r="A68" s="205" t="s">
        <v>24</v>
      </c>
      <c r="B68" s="206"/>
      <c r="C68" s="206"/>
      <c r="D68" s="206"/>
      <c r="E68" s="207"/>
    </row>
    <row r="69" spans="1:5" ht="61.5" customHeight="1" x14ac:dyDescent="0.25">
      <c r="A69" s="205" t="s">
        <v>57</v>
      </c>
      <c r="B69" s="206"/>
      <c r="C69" s="206"/>
      <c r="D69" s="206"/>
      <c r="E69" s="207"/>
    </row>
    <row r="70" spans="1:5" x14ac:dyDescent="0.25">
      <c r="A70" s="178" t="s">
        <v>58</v>
      </c>
      <c r="B70" s="164"/>
      <c r="C70" s="164"/>
      <c r="D70" s="164"/>
      <c r="E70" s="165"/>
    </row>
    <row r="71" spans="1:5" x14ac:dyDescent="0.25">
      <c r="A71" s="178" t="s">
        <v>59</v>
      </c>
      <c r="B71" s="164"/>
      <c r="C71" s="164"/>
      <c r="D71" s="164"/>
      <c r="E71" s="165"/>
    </row>
    <row r="72" spans="1:5" x14ac:dyDescent="0.25">
      <c r="A72" s="178" t="s">
        <v>60</v>
      </c>
      <c r="B72" s="164"/>
      <c r="C72" s="164"/>
      <c r="D72" s="164"/>
      <c r="E72" s="165"/>
    </row>
    <row r="73" spans="1:5" x14ac:dyDescent="0.25">
      <c r="A73" s="178" t="s">
        <v>61</v>
      </c>
      <c r="B73" s="164"/>
      <c r="C73" s="164"/>
      <c r="D73" s="164"/>
      <c r="E73" s="165"/>
    </row>
    <row r="74" spans="1:5" x14ac:dyDescent="0.25">
      <c r="A74" s="172"/>
      <c r="B74" s="173"/>
      <c r="C74" s="173"/>
      <c r="D74" s="173"/>
      <c r="E74" s="174"/>
    </row>
    <row r="75" spans="1:5" x14ac:dyDescent="0.25">
      <c r="A75" s="172" t="s">
        <v>25</v>
      </c>
      <c r="B75" s="173"/>
      <c r="C75" s="173"/>
      <c r="D75" s="173"/>
      <c r="E75" s="174"/>
    </row>
    <row r="76" spans="1:5" x14ac:dyDescent="0.25">
      <c r="A76" s="178" t="s">
        <v>62</v>
      </c>
      <c r="B76" s="164"/>
      <c r="C76" s="164"/>
      <c r="D76" s="164"/>
      <c r="E76" s="165"/>
    </row>
    <row r="77" spans="1:5" x14ac:dyDescent="0.25">
      <c r="A77" s="178" t="s">
        <v>63</v>
      </c>
      <c r="B77" s="164"/>
      <c r="C77" s="164"/>
      <c r="D77" s="164"/>
      <c r="E77" s="165"/>
    </row>
    <row r="78" spans="1:5" x14ac:dyDescent="0.25">
      <c r="A78" s="178" t="s">
        <v>64</v>
      </c>
      <c r="B78" s="164"/>
      <c r="C78" s="164"/>
      <c r="D78" s="164"/>
      <c r="E78" s="165"/>
    </row>
    <row r="79" spans="1:5" ht="15.75" thickBot="1" x14ac:dyDescent="0.3">
      <c r="A79" s="166"/>
      <c r="B79" s="167"/>
      <c r="C79" s="167"/>
      <c r="D79" s="167"/>
      <c r="E79" s="168"/>
    </row>
    <row r="80" spans="1:5" ht="36.75" customHeight="1" x14ac:dyDescent="0.25">
      <c r="A80" s="169" t="s">
        <v>138</v>
      </c>
      <c r="B80" s="170"/>
      <c r="C80" s="170"/>
      <c r="D80" s="170"/>
      <c r="E80" s="171"/>
    </row>
    <row r="81" spans="1:5" ht="72" customHeight="1" x14ac:dyDescent="0.25">
      <c r="A81" s="178" t="s">
        <v>65</v>
      </c>
      <c r="B81" s="164"/>
      <c r="C81" s="164"/>
      <c r="D81" s="164"/>
      <c r="E81" s="165"/>
    </row>
    <row r="82" spans="1:5" ht="25.5" customHeight="1" x14ac:dyDescent="0.25">
      <c r="A82" s="178" t="s">
        <v>66</v>
      </c>
      <c r="B82" s="164"/>
      <c r="C82" s="164"/>
      <c r="D82" s="164"/>
      <c r="E82" s="165"/>
    </row>
    <row r="83" spans="1:5" ht="38.25" customHeight="1" x14ac:dyDescent="0.25">
      <c r="A83" s="178" t="s">
        <v>67</v>
      </c>
      <c r="B83" s="164"/>
      <c r="C83" s="164"/>
      <c r="D83" s="164"/>
      <c r="E83" s="165"/>
    </row>
    <row r="84" spans="1:5" ht="38.25" customHeight="1" x14ac:dyDescent="0.25">
      <c r="A84" s="178" t="s">
        <v>68</v>
      </c>
      <c r="B84" s="164"/>
      <c r="C84" s="164"/>
      <c r="D84" s="164"/>
      <c r="E84" s="165"/>
    </row>
    <row r="85" spans="1:5" ht="38.25" customHeight="1" x14ac:dyDescent="0.25">
      <c r="A85" s="178" t="s">
        <v>69</v>
      </c>
      <c r="B85" s="164"/>
      <c r="C85" s="164"/>
      <c r="D85" s="164"/>
      <c r="E85" s="165"/>
    </row>
    <row r="86" spans="1:5" ht="39" customHeight="1" x14ac:dyDescent="0.25">
      <c r="A86" s="195" t="s">
        <v>70</v>
      </c>
      <c r="B86" s="196"/>
      <c r="C86" s="196"/>
      <c r="D86" s="196"/>
      <c r="E86" s="197"/>
    </row>
    <row r="87" spans="1:5" ht="39" customHeight="1" x14ac:dyDescent="0.25">
      <c r="A87" s="195" t="s">
        <v>71</v>
      </c>
      <c r="B87" s="196"/>
      <c r="C87" s="196"/>
      <c r="D87" s="196"/>
      <c r="E87" s="197"/>
    </row>
    <row r="88" spans="1:5" ht="26.25" customHeight="1" x14ac:dyDescent="0.25">
      <c r="A88" s="178" t="s">
        <v>72</v>
      </c>
      <c r="B88" s="164"/>
      <c r="C88" s="164"/>
      <c r="D88" s="164"/>
      <c r="E88" s="165"/>
    </row>
    <row r="89" spans="1:5" x14ac:dyDescent="0.25">
      <c r="A89" s="178" t="s">
        <v>73</v>
      </c>
      <c r="B89" s="164"/>
      <c r="C89" s="164"/>
      <c r="D89" s="164"/>
      <c r="E89" s="165"/>
    </row>
    <row r="90" spans="1:5" ht="26.25" customHeight="1" x14ac:dyDescent="0.25">
      <c r="A90" s="195" t="s">
        <v>74</v>
      </c>
      <c r="B90" s="196"/>
      <c r="C90" s="196"/>
      <c r="D90" s="196"/>
      <c r="E90" s="197"/>
    </row>
    <row r="91" spans="1:5" ht="39" customHeight="1" x14ac:dyDescent="0.25">
      <c r="A91" s="195" t="s">
        <v>75</v>
      </c>
      <c r="B91" s="196"/>
      <c r="C91" s="196"/>
      <c r="D91" s="196"/>
      <c r="E91" s="197"/>
    </row>
    <row r="92" spans="1:5" x14ac:dyDescent="0.25">
      <c r="A92" s="172"/>
      <c r="B92" s="173"/>
      <c r="C92" s="173"/>
      <c r="D92" s="173"/>
      <c r="E92" s="174"/>
    </row>
    <row r="93" spans="1:5" ht="25.5" customHeight="1" x14ac:dyDescent="0.25">
      <c r="A93" s="178" t="s">
        <v>76</v>
      </c>
      <c r="B93" s="164"/>
      <c r="C93" s="164"/>
      <c r="D93" s="164"/>
      <c r="E93" s="165"/>
    </row>
    <row r="94" spans="1:5" ht="26.25" customHeight="1" x14ac:dyDescent="0.25">
      <c r="A94" s="195" t="s">
        <v>77</v>
      </c>
      <c r="B94" s="196"/>
      <c r="C94" s="196"/>
      <c r="D94" s="196"/>
      <c r="E94" s="197"/>
    </row>
    <row r="95" spans="1:5" ht="26.25" customHeight="1" x14ac:dyDescent="0.25">
      <c r="A95" s="195" t="s">
        <v>78</v>
      </c>
      <c r="B95" s="196"/>
      <c r="C95" s="196"/>
      <c r="D95" s="196"/>
      <c r="E95" s="197"/>
    </row>
    <row r="96" spans="1:5" ht="38.25" customHeight="1" x14ac:dyDescent="0.25">
      <c r="A96" s="178" t="s">
        <v>79</v>
      </c>
      <c r="B96" s="164"/>
      <c r="C96" s="164"/>
      <c r="D96" s="164"/>
      <c r="E96" s="165"/>
    </row>
    <row r="97" spans="1:5" ht="39" customHeight="1" x14ac:dyDescent="0.25">
      <c r="A97" s="195" t="s">
        <v>80</v>
      </c>
      <c r="B97" s="196"/>
      <c r="C97" s="196"/>
      <c r="D97" s="196"/>
      <c r="E97" s="197"/>
    </row>
    <row r="98" spans="1:5" ht="39" customHeight="1" x14ac:dyDescent="0.25">
      <c r="A98" s="195" t="s">
        <v>71</v>
      </c>
      <c r="B98" s="196"/>
      <c r="C98" s="196"/>
      <c r="D98" s="196"/>
      <c r="E98" s="197"/>
    </row>
    <row r="99" spans="1:5" x14ac:dyDescent="0.25">
      <c r="A99" s="195" t="s">
        <v>81</v>
      </c>
      <c r="B99" s="196"/>
      <c r="C99" s="196"/>
      <c r="D99" s="196"/>
      <c r="E99" s="197"/>
    </row>
    <row r="100" spans="1:5" x14ac:dyDescent="0.25">
      <c r="A100" s="178"/>
      <c r="B100" s="164"/>
      <c r="C100" s="164"/>
      <c r="D100" s="164"/>
      <c r="E100" s="165"/>
    </row>
    <row r="101" spans="1:5" ht="25.5" customHeight="1" x14ac:dyDescent="0.25">
      <c r="A101" s="178" t="s">
        <v>82</v>
      </c>
      <c r="B101" s="164"/>
      <c r="C101" s="164"/>
      <c r="D101" s="164"/>
      <c r="E101" s="165"/>
    </row>
    <row r="102" spans="1:5" ht="26.25" customHeight="1" x14ac:dyDescent="0.25">
      <c r="A102" s="195" t="s">
        <v>77</v>
      </c>
      <c r="B102" s="196"/>
      <c r="C102" s="196"/>
      <c r="D102" s="196"/>
      <c r="E102" s="197"/>
    </row>
    <row r="103" spans="1:5" ht="26.25" customHeight="1" x14ac:dyDescent="0.25">
      <c r="A103" s="195" t="s">
        <v>83</v>
      </c>
      <c r="B103" s="196"/>
      <c r="C103" s="196"/>
      <c r="D103" s="196"/>
      <c r="E103" s="197"/>
    </row>
    <row r="104" spans="1:5" ht="15.75" thickBot="1" x14ac:dyDescent="0.3">
      <c r="A104" s="166"/>
      <c r="B104" s="167"/>
      <c r="C104" s="167"/>
      <c r="D104" s="167"/>
      <c r="E104" s="168"/>
    </row>
    <row r="105" spans="1:5" ht="38.25" customHeight="1" x14ac:dyDescent="0.25">
      <c r="A105" s="198" t="s">
        <v>84</v>
      </c>
      <c r="B105" s="199"/>
      <c r="C105" s="199"/>
      <c r="D105" s="199"/>
      <c r="E105" s="200"/>
    </row>
    <row r="106" spans="1:5" x14ac:dyDescent="0.25">
      <c r="A106" s="201"/>
      <c r="B106" s="202"/>
      <c r="C106" s="202"/>
      <c r="D106" s="202"/>
      <c r="E106" s="203"/>
    </row>
    <row r="107" spans="1:5" x14ac:dyDescent="0.25">
      <c r="A107" s="182" t="s">
        <v>24</v>
      </c>
      <c r="B107" s="183"/>
      <c r="C107" s="183"/>
      <c r="D107" s="183"/>
      <c r="E107" s="184"/>
    </row>
    <row r="108" spans="1:5" ht="54" customHeight="1" x14ac:dyDescent="0.25">
      <c r="A108" s="182" t="s">
        <v>85</v>
      </c>
      <c r="B108" s="183"/>
      <c r="C108" s="183"/>
      <c r="D108" s="183"/>
      <c r="E108" s="184"/>
    </row>
    <row r="109" spans="1:5" x14ac:dyDescent="0.25">
      <c r="A109" s="188" t="s">
        <v>154</v>
      </c>
      <c r="B109" s="189"/>
      <c r="C109" s="189"/>
      <c r="D109" s="189"/>
      <c r="E109" s="190"/>
    </row>
    <row r="110" spans="1:5" s="150" customFormat="1" x14ac:dyDescent="0.25">
      <c r="A110" s="188" t="s">
        <v>150</v>
      </c>
      <c r="B110" s="191"/>
      <c r="C110" s="191"/>
      <c r="D110" s="191"/>
      <c r="E110" s="190"/>
    </row>
    <row r="111" spans="1:5" s="150" customFormat="1" x14ac:dyDescent="0.25">
      <c r="A111" s="192" t="s">
        <v>151</v>
      </c>
      <c r="B111" s="193"/>
      <c r="C111" s="193"/>
      <c r="D111" s="193"/>
      <c r="E111" s="194"/>
    </row>
    <row r="112" spans="1:5" x14ac:dyDescent="0.25">
      <c r="A112" s="185" t="s">
        <v>146</v>
      </c>
      <c r="B112" s="186"/>
      <c r="C112" s="186"/>
      <c r="D112" s="186"/>
      <c r="E112" s="187"/>
    </row>
    <row r="113" spans="1:5" x14ac:dyDescent="0.25">
      <c r="A113" s="182"/>
      <c r="B113" s="183"/>
      <c r="C113" s="183"/>
      <c r="D113" s="183"/>
      <c r="E113" s="184"/>
    </row>
    <row r="114" spans="1:5" x14ac:dyDescent="0.25">
      <c r="A114" s="182" t="s">
        <v>25</v>
      </c>
      <c r="B114" s="183"/>
      <c r="C114" s="183"/>
      <c r="D114" s="183"/>
      <c r="E114" s="184"/>
    </row>
    <row r="115" spans="1:5" x14ac:dyDescent="0.25">
      <c r="A115" s="185" t="s">
        <v>147</v>
      </c>
      <c r="B115" s="186"/>
      <c r="C115" s="186"/>
      <c r="D115" s="186"/>
      <c r="E115" s="187"/>
    </row>
    <row r="116" spans="1:5" x14ac:dyDescent="0.25">
      <c r="A116" s="185" t="s">
        <v>148</v>
      </c>
      <c r="B116" s="186"/>
      <c r="C116" s="186"/>
      <c r="D116" s="186"/>
      <c r="E116" s="187"/>
    </row>
    <row r="117" spans="1:5" x14ac:dyDescent="0.25">
      <c r="A117" s="185" t="s">
        <v>149</v>
      </c>
      <c r="B117" s="186"/>
      <c r="C117" s="186"/>
      <c r="D117" s="186"/>
      <c r="E117" s="187"/>
    </row>
    <row r="118" spans="1:5" ht="15.75" thickBot="1" x14ac:dyDescent="0.3">
      <c r="A118" s="166"/>
      <c r="B118" s="167"/>
      <c r="C118" s="167"/>
      <c r="D118" s="167"/>
      <c r="E118" s="168"/>
    </row>
    <row r="119" spans="1:5" ht="39" customHeight="1" x14ac:dyDescent="0.25">
      <c r="A119" s="169" t="s">
        <v>139</v>
      </c>
      <c r="B119" s="170"/>
      <c r="C119" s="170"/>
      <c r="D119" s="170"/>
      <c r="E119" s="171"/>
    </row>
    <row r="120" spans="1:5" x14ac:dyDescent="0.25">
      <c r="A120" s="179" t="s">
        <v>24</v>
      </c>
      <c r="B120" s="180"/>
      <c r="C120" s="180"/>
      <c r="D120" s="180"/>
      <c r="E120" s="181"/>
    </row>
    <row r="121" spans="1:5" ht="117" customHeight="1" x14ac:dyDescent="0.25">
      <c r="A121" s="179" t="s">
        <v>86</v>
      </c>
      <c r="B121" s="180"/>
      <c r="C121" s="180"/>
      <c r="D121" s="180"/>
      <c r="E121" s="181"/>
    </row>
    <row r="122" spans="1:5" ht="25.5" customHeight="1" x14ac:dyDescent="0.25">
      <c r="A122" s="179" t="s">
        <v>27</v>
      </c>
      <c r="B122" s="180"/>
      <c r="C122" s="180"/>
      <c r="D122" s="180"/>
      <c r="E122" s="181"/>
    </row>
    <row r="123" spans="1:5" ht="15.75" thickBot="1" x14ac:dyDescent="0.3">
      <c r="A123" s="166"/>
      <c r="B123" s="167"/>
      <c r="C123" s="167"/>
      <c r="D123" s="167"/>
      <c r="E123" s="168"/>
    </row>
    <row r="124" spans="1:5" ht="51" customHeight="1" x14ac:dyDescent="0.25">
      <c r="A124" s="169" t="s">
        <v>87</v>
      </c>
      <c r="B124" s="170"/>
      <c r="C124" s="170"/>
      <c r="D124" s="170"/>
      <c r="E124" s="171"/>
    </row>
    <row r="125" spans="1:5" ht="63.75" customHeight="1" x14ac:dyDescent="0.25">
      <c r="A125" s="172" t="s">
        <v>88</v>
      </c>
      <c r="B125" s="173"/>
      <c r="C125" s="173"/>
      <c r="D125" s="173"/>
      <c r="E125" s="174"/>
    </row>
    <row r="126" spans="1:5" ht="25.5" customHeight="1" x14ac:dyDescent="0.25">
      <c r="A126" s="178" t="s">
        <v>89</v>
      </c>
      <c r="B126" s="164"/>
      <c r="C126" s="164"/>
      <c r="D126" s="164"/>
      <c r="E126" s="165"/>
    </row>
    <row r="127" spans="1:5" ht="27" customHeight="1" x14ac:dyDescent="0.25">
      <c r="A127" s="178" t="s">
        <v>90</v>
      </c>
      <c r="B127" s="164"/>
      <c r="C127" s="164"/>
      <c r="D127" s="164"/>
      <c r="E127" s="165"/>
    </row>
    <row r="128" spans="1:5" ht="45" customHeight="1" x14ac:dyDescent="0.25">
      <c r="A128" s="178" t="s">
        <v>91</v>
      </c>
      <c r="B128" s="164"/>
      <c r="C128" s="164"/>
      <c r="D128" s="164"/>
      <c r="E128" s="165"/>
    </row>
    <row r="129" spans="1:5" ht="53.25" customHeight="1" x14ac:dyDescent="0.25">
      <c r="A129" s="172" t="s">
        <v>127</v>
      </c>
      <c r="B129" s="173"/>
      <c r="C129" s="173"/>
      <c r="D129" s="173"/>
      <c r="E129" s="174"/>
    </row>
    <row r="130" spans="1:5" ht="38.25" customHeight="1" x14ac:dyDescent="0.25">
      <c r="A130" s="172" t="s">
        <v>28</v>
      </c>
      <c r="B130" s="173"/>
      <c r="C130" s="173"/>
      <c r="D130" s="173"/>
      <c r="E130" s="174"/>
    </row>
    <row r="131" spans="1:5" ht="15.75" thickBot="1" x14ac:dyDescent="0.3">
      <c r="A131" s="166"/>
      <c r="B131" s="167"/>
      <c r="C131" s="167"/>
      <c r="D131" s="167"/>
      <c r="E131" s="168"/>
    </row>
    <row r="132" spans="1:5" x14ac:dyDescent="0.25">
      <c r="A132" s="175" t="s">
        <v>29</v>
      </c>
      <c r="B132" s="176"/>
      <c r="C132" s="176"/>
      <c r="D132" s="176"/>
      <c r="E132" s="177"/>
    </row>
    <row r="133" spans="1:5" ht="45.75" customHeight="1" x14ac:dyDescent="0.25">
      <c r="A133" s="178" t="s">
        <v>92</v>
      </c>
      <c r="B133" s="164"/>
      <c r="C133" s="164"/>
      <c r="D133" s="164"/>
      <c r="E133" s="165"/>
    </row>
    <row r="134" spans="1:5" ht="105.75" customHeight="1" x14ac:dyDescent="0.25">
      <c r="A134" s="163" t="s">
        <v>128</v>
      </c>
      <c r="B134" s="164"/>
      <c r="C134" s="164"/>
      <c r="D134" s="164"/>
      <c r="E134" s="165"/>
    </row>
    <row r="135" spans="1:5" ht="15.75" thickBot="1" x14ac:dyDescent="0.3">
      <c r="A135" s="166"/>
      <c r="B135" s="167"/>
      <c r="C135" s="167"/>
      <c r="D135" s="167"/>
      <c r="E135" s="168"/>
    </row>
    <row r="136" spans="1:5" x14ac:dyDescent="0.25">
      <c r="A136" s="22"/>
    </row>
  </sheetData>
  <mergeCells count="127">
    <mergeCell ref="A8:E8"/>
    <mergeCell ref="A27:E27"/>
    <mergeCell ref="A28:E28"/>
    <mergeCell ref="A29:E29"/>
    <mergeCell ref="A30:E30"/>
    <mergeCell ref="A23:A24"/>
    <mergeCell ref="B23:B24"/>
    <mergeCell ref="C23:C24"/>
    <mergeCell ref="B26:E26"/>
    <mergeCell ref="A19:E19"/>
    <mergeCell ref="A20:E20"/>
    <mergeCell ref="A21:E21"/>
    <mergeCell ref="A15:E15"/>
    <mergeCell ref="A16:E16"/>
    <mergeCell ref="A17:E17"/>
    <mergeCell ref="A18:E18"/>
    <mergeCell ref="A9:E9"/>
    <mergeCell ref="A10:E10"/>
    <mergeCell ref="A11:E11"/>
    <mergeCell ref="A12:E12"/>
    <mergeCell ref="A13:E13"/>
    <mergeCell ref="A14:E14"/>
    <mergeCell ref="A37:E37"/>
    <mergeCell ref="A38:E38"/>
    <mergeCell ref="A39:E39"/>
    <mergeCell ref="A40:E40"/>
    <mergeCell ref="A41:E41"/>
    <mergeCell ref="A42:E42"/>
    <mergeCell ref="A31:E31"/>
    <mergeCell ref="A32:E32"/>
    <mergeCell ref="A33:E33"/>
    <mergeCell ref="A34:E34"/>
    <mergeCell ref="A35:E35"/>
    <mergeCell ref="A36:E36"/>
    <mergeCell ref="A48:E48"/>
    <mergeCell ref="A49:E49"/>
    <mergeCell ref="A50:E50"/>
    <mergeCell ref="A51:E51"/>
    <mergeCell ref="A52:E52"/>
    <mergeCell ref="A53:E53"/>
    <mergeCell ref="A43:E43"/>
    <mergeCell ref="A44:E44"/>
    <mergeCell ref="A45:E45"/>
    <mergeCell ref="A46:E46"/>
    <mergeCell ref="A47:E47"/>
    <mergeCell ref="A60:E60"/>
    <mergeCell ref="A61:E61"/>
    <mergeCell ref="A62:E62"/>
    <mergeCell ref="A63:E63"/>
    <mergeCell ref="A64:E64"/>
    <mergeCell ref="A65:E65"/>
    <mergeCell ref="A54:E54"/>
    <mergeCell ref="A55:E55"/>
    <mergeCell ref="A56:E56"/>
    <mergeCell ref="A57:E57"/>
    <mergeCell ref="A58:E58"/>
    <mergeCell ref="A59:E59"/>
    <mergeCell ref="A70:E70"/>
    <mergeCell ref="A71:E71"/>
    <mergeCell ref="A72:E72"/>
    <mergeCell ref="A73:E73"/>
    <mergeCell ref="A74:E74"/>
    <mergeCell ref="A75:E75"/>
    <mergeCell ref="A66:E66"/>
    <mergeCell ref="A67:E67"/>
    <mergeCell ref="A68:E68"/>
    <mergeCell ref="A69:E69"/>
    <mergeCell ref="A85:E85"/>
    <mergeCell ref="A86:E86"/>
    <mergeCell ref="A87:E87"/>
    <mergeCell ref="A88:E88"/>
    <mergeCell ref="A89:E89"/>
    <mergeCell ref="A82:E82"/>
    <mergeCell ref="A83:E83"/>
    <mergeCell ref="A84:E84"/>
    <mergeCell ref="A76:E76"/>
    <mergeCell ref="A77:E77"/>
    <mergeCell ref="A78:E78"/>
    <mergeCell ref="A79:E79"/>
    <mergeCell ref="A80:E80"/>
    <mergeCell ref="A81:E81"/>
    <mergeCell ref="A96:E96"/>
    <mergeCell ref="A97:E97"/>
    <mergeCell ref="A98:E98"/>
    <mergeCell ref="A99:E99"/>
    <mergeCell ref="A100:E100"/>
    <mergeCell ref="A90:E90"/>
    <mergeCell ref="A91:E91"/>
    <mergeCell ref="A92:E92"/>
    <mergeCell ref="A93:E93"/>
    <mergeCell ref="A94:E94"/>
    <mergeCell ref="A95:E95"/>
    <mergeCell ref="A107:E107"/>
    <mergeCell ref="A108:E108"/>
    <mergeCell ref="A109:E109"/>
    <mergeCell ref="A110:E110"/>
    <mergeCell ref="A111:E111"/>
    <mergeCell ref="A112:E112"/>
    <mergeCell ref="A101:E101"/>
    <mergeCell ref="A102:E102"/>
    <mergeCell ref="A103:E103"/>
    <mergeCell ref="A104:E104"/>
    <mergeCell ref="A105:E105"/>
    <mergeCell ref="A106:E106"/>
    <mergeCell ref="A119:E119"/>
    <mergeCell ref="A120:E120"/>
    <mergeCell ref="A121:E121"/>
    <mergeCell ref="A122:E122"/>
    <mergeCell ref="A123:E123"/>
    <mergeCell ref="A113:E113"/>
    <mergeCell ref="A114:E114"/>
    <mergeCell ref="A115:E115"/>
    <mergeCell ref="A116:E116"/>
    <mergeCell ref="A117:E117"/>
    <mergeCell ref="A118:E118"/>
    <mergeCell ref="A134:E134"/>
    <mergeCell ref="A135:E135"/>
    <mergeCell ref="A124:E124"/>
    <mergeCell ref="A129:E129"/>
    <mergeCell ref="A130:E130"/>
    <mergeCell ref="A131:E131"/>
    <mergeCell ref="A132:E132"/>
    <mergeCell ref="A133:E133"/>
    <mergeCell ref="A125:E125"/>
    <mergeCell ref="A126:E126"/>
    <mergeCell ref="A127:E127"/>
    <mergeCell ref="A128:E128"/>
  </mergeCells>
  <pageMargins left="1.0899999999999999" right="0.7" top="0.75" bottom="0.75" header="0.3" footer="0.3"/>
  <pageSetup scale="72" orientation="portrait" r:id="rId1"/>
  <rowBreaks count="3" manualBreakCount="3">
    <brk id="26" max="4" man="1"/>
    <brk id="46" max="4" man="1"/>
    <brk id="118"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9"/>
  <sheetViews>
    <sheetView showGridLines="0" showZeros="0" view="pageBreakPreview" topLeftCell="A31" zoomScale="96" zoomScaleNormal="96" zoomScaleSheetLayoutView="96" workbookViewId="0">
      <selection activeCell="D25" sqref="D25"/>
    </sheetView>
  </sheetViews>
  <sheetFormatPr defaultColWidth="8" defaultRowHeight="12.75" x14ac:dyDescent="0.2"/>
  <cols>
    <col min="1" max="1" width="8.85546875" style="56" customWidth="1"/>
    <col min="2" max="2" width="41.7109375" style="57" customWidth="1"/>
    <col min="3" max="3" width="5" style="34" customWidth="1"/>
    <col min="4" max="4" width="4.140625" style="34" customWidth="1"/>
    <col min="5" max="5" width="5.85546875" style="34" customWidth="1"/>
    <col min="6" max="6" width="3.5703125" style="34" customWidth="1"/>
    <col min="7" max="7" width="18.5703125" style="58" customWidth="1"/>
    <col min="8" max="16384" width="8" style="24"/>
  </cols>
  <sheetData>
    <row r="1" spans="1:7" customFormat="1" ht="15" x14ac:dyDescent="0.25">
      <c r="A1" s="11" t="s">
        <v>11</v>
      </c>
      <c r="B1" s="12"/>
      <c r="C1" s="12"/>
      <c r="D1" s="13"/>
      <c r="E1" s="2"/>
    </row>
    <row r="2" spans="1:7" customFormat="1" ht="15" x14ac:dyDescent="0.25">
      <c r="A2" s="14" t="s">
        <v>13</v>
      </c>
      <c r="B2" s="62"/>
      <c r="C2" s="63"/>
      <c r="D2" s="64"/>
      <c r="E2" s="63"/>
      <c r="F2" s="65"/>
      <c r="G2" s="65"/>
    </row>
    <row r="3" spans="1:7" customFormat="1" ht="15" x14ac:dyDescent="0.25">
      <c r="A3" s="15"/>
      <c r="B3" s="59"/>
      <c r="C3" s="59"/>
      <c r="D3" s="60"/>
      <c r="E3" s="61"/>
    </row>
    <row r="4" spans="1:7" customFormat="1" ht="27.75" customHeight="1" x14ac:dyDescent="0.25">
      <c r="A4" s="226" t="s">
        <v>111</v>
      </c>
      <c r="B4" s="226"/>
      <c r="C4" s="13"/>
      <c r="D4" s="34"/>
      <c r="E4" s="19" t="s">
        <v>12</v>
      </c>
      <c r="F4" s="34"/>
      <c r="G4" s="58"/>
    </row>
    <row r="5" spans="1:7" s="23" customFormat="1" ht="15" customHeight="1" x14ac:dyDescent="0.2">
      <c r="A5" s="20" t="str">
        <f>'[1]Table of Contents'!A27</f>
        <v>SUMMARY</v>
      </c>
      <c r="B5" s="25"/>
      <c r="C5" s="25"/>
      <c r="D5" s="25"/>
      <c r="E5" s="26"/>
      <c r="F5" s="27"/>
    </row>
    <row r="6" spans="1:7" x14ac:dyDescent="0.2">
      <c r="A6" s="97"/>
      <c r="B6" s="98"/>
      <c r="C6" s="99"/>
      <c r="D6" s="99"/>
      <c r="E6" s="99"/>
      <c r="F6" s="99"/>
      <c r="G6" s="100"/>
    </row>
    <row r="7" spans="1:7" x14ac:dyDescent="0.2">
      <c r="A7" s="28"/>
      <c r="B7" s="29"/>
      <c r="C7" s="30"/>
      <c r="D7" s="30"/>
      <c r="E7" s="30"/>
      <c r="F7" s="30"/>
      <c r="G7" s="31"/>
    </row>
    <row r="8" spans="1:7" x14ac:dyDescent="0.2">
      <c r="A8" s="28"/>
      <c r="B8" s="29"/>
      <c r="C8" s="30"/>
      <c r="D8" s="30"/>
      <c r="E8" s="30"/>
      <c r="F8" s="30"/>
      <c r="G8" s="31"/>
    </row>
    <row r="9" spans="1:7" x14ac:dyDescent="0.2">
      <c r="A9" s="28"/>
      <c r="B9" s="29"/>
      <c r="C9" s="30"/>
      <c r="D9" s="30"/>
      <c r="E9" s="30"/>
      <c r="F9" s="30"/>
      <c r="G9" s="31"/>
    </row>
    <row r="10" spans="1:7" ht="15.75" customHeight="1" x14ac:dyDescent="0.2">
      <c r="A10" s="229" t="s">
        <v>10</v>
      </c>
      <c r="B10" s="229"/>
      <c r="C10" s="229"/>
      <c r="D10" s="229"/>
      <c r="E10" s="229"/>
      <c r="F10" s="229"/>
      <c r="G10" s="229"/>
    </row>
    <row r="11" spans="1:7" x14ac:dyDescent="0.2">
      <c r="A11" s="28"/>
      <c r="B11" s="29"/>
      <c r="C11" s="30"/>
      <c r="D11" s="30"/>
      <c r="E11" s="30"/>
      <c r="F11" s="30"/>
      <c r="G11" s="31"/>
    </row>
    <row r="12" spans="1:7" ht="15.75" x14ac:dyDescent="0.2">
      <c r="A12" s="32" t="s">
        <v>15</v>
      </c>
      <c r="B12" s="29"/>
      <c r="C12" s="30"/>
      <c r="D12" s="30"/>
      <c r="E12" s="33" t="s">
        <v>94</v>
      </c>
      <c r="G12" s="35" t="s">
        <v>95</v>
      </c>
    </row>
    <row r="13" spans="1:7" x14ac:dyDescent="0.2">
      <c r="A13" s="28"/>
      <c r="B13" s="29"/>
      <c r="C13" s="30"/>
      <c r="D13" s="30"/>
      <c r="F13" s="30"/>
      <c r="G13" s="31"/>
    </row>
    <row r="14" spans="1:7" ht="22.5" customHeight="1" x14ac:dyDescent="0.2">
      <c r="A14" s="36" t="str">
        <f>'Section 1'!A5</f>
        <v>SECTION 1 -Preliminaries and General requirements</v>
      </c>
      <c r="B14" s="29"/>
      <c r="C14" s="30"/>
      <c r="D14" s="30"/>
      <c r="F14" s="30"/>
      <c r="G14" s="37"/>
    </row>
    <row r="15" spans="1:7" ht="23.25" x14ac:dyDescent="0.2">
      <c r="A15" s="36" t="str">
        <f>'Section 3'!A5</f>
        <v>SECTION 3 -Concrete works</v>
      </c>
      <c r="B15" s="38"/>
      <c r="C15" s="30"/>
      <c r="D15" s="30"/>
      <c r="E15" s="30"/>
      <c r="F15" s="30" t="s">
        <v>26</v>
      </c>
      <c r="G15" s="37">
        <f>'Section 3'!C18</f>
        <v>0</v>
      </c>
    </row>
    <row r="16" spans="1:7" ht="23.25" x14ac:dyDescent="0.2">
      <c r="A16" s="36" t="str">
        <f>'Section 6'!A5</f>
        <v>SECTION 6 -Blockworks</v>
      </c>
      <c r="B16" s="38"/>
      <c r="C16" s="30"/>
      <c r="D16" s="30"/>
      <c r="E16" s="30"/>
      <c r="F16" s="30"/>
      <c r="G16" s="37">
        <f>'Section 6'!C16</f>
        <v>0</v>
      </c>
    </row>
    <row r="17" spans="1:7" ht="23.25" x14ac:dyDescent="0.2">
      <c r="A17" s="36" t="str">
        <f>'Section 7'!A5</f>
        <v>SECTION 7-Joinery and Ironmengary</v>
      </c>
      <c r="B17" s="38"/>
      <c r="C17" s="30"/>
      <c r="D17" s="30"/>
      <c r="E17" s="30"/>
      <c r="F17" s="30"/>
      <c r="G17" s="37">
        <f>'Section 7'!C14</f>
        <v>0</v>
      </c>
    </row>
    <row r="18" spans="1:7" ht="23.25" x14ac:dyDescent="0.2">
      <c r="A18" s="36" t="str">
        <f>'Section 9'!A5</f>
        <v>SECTION 9-Floor, walls, ceilings and finishes</v>
      </c>
      <c r="B18" s="38"/>
      <c r="C18" s="30"/>
      <c r="D18" s="30"/>
      <c r="E18" s="30"/>
      <c r="F18" s="30"/>
      <c r="G18" s="37">
        <f>'Section 9'!C15</f>
        <v>0</v>
      </c>
    </row>
    <row r="19" spans="1:7" ht="23.25" x14ac:dyDescent="0.2">
      <c r="A19" s="36" t="str">
        <f>'Section 19'!A5</f>
        <v>SECTION 19-Miscellaneous works</v>
      </c>
      <c r="B19" s="38"/>
      <c r="C19" s="30"/>
      <c r="D19" s="30"/>
      <c r="E19" s="30"/>
      <c r="F19" s="30"/>
      <c r="G19" s="37">
        <f>'Section 19'!B26</f>
        <v>0</v>
      </c>
    </row>
    <row r="20" spans="1:7" ht="23.25" x14ac:dyDescent="0.2">
      <c r="A20" s="36"/>
      <c r="B20" s="38"/>
      <c r="C20" s="30"/>
      <c r="D20" s="30"/>
      <c r="E20" s="30"/>
      <c r="F20" s="30"/>
      <c r="G20" s="30"/>
    </row>
    <row r="21" spans="1:7" customFormat="1" ht="23.25" x14ac:dyDescent="0.25">
      <c r="A21" s="39"/>
      <c r="B21" s="40" t="s">
        <v>96</v>
      </c>
      <c r="C21" s="41"/>
      <c r="D21" s="42" t="s">
        <v>26</v>
      </c>
      <c r="E21" s="43"/>
      <c r="F21" s="42"/>
      <c r="G21" s="44">
        <f>SUM(G14:G20)</f>
        <v>0</v>
      </c>
    </row>
    <row r="22" spans="1:7" customFormat="1" ht="23.25" x14ac:dyDescent="0.25">
      <c r="A22" s="39"/>
      <c r="B22" s="40" t="s">
        <v>97</v>
      </c>
      <c r="C22" s="41"/>
      <c r="D22" s="45">
        <v>1E-27</v>
      </c>
      <c r="E22" s="43"/>
      <c r="F22" s="45">
        <v>0.25</v>
      </c>
      <c r="G22" s="46"/>
    </row>
    <row r="23" spans="1:7" customFormat="1" ht="15.75" x14ac:dyDescent="0.25">
      <c r="A23" s="47"/>
      <c r="B23" s="48"/>
      <c r="C23" s="49"/>
      <c r="D23" s="50"/>
      <c r="E23" s="42"/>
      <c r="F23" s="50"/>
      <c r="G23" s="51"/>
    </row>
    <row r="24" spans="1:7" customFormat="1" ht="23.25" x14ac:dyDescent="0.25">
      <c r="A24" s="39"/>
      <c r="B24" s="40" t="s">
        <v>98</v>
      </c>
      <c r="C24" s="41"/>
      <c r="D24" s="42" t="s">
        <v>26</v>
      </c>
      <c r="E24" s="43"/>
      <c r="F24" s="42"/>
      <c r="G24" s="44">
        <f>G21-G22</f>
        <v>0</v>
      </c>
    </row>
    <row r="25" spans="1:7" customFormat="1" ht="15" x14ac:dyDescent="0.25">
      <c r="A25" s="47"/>
      <c r="B25" s="49"/>
      <c r="C25" s="49"/>
      <c r="D25" s="50"/>
      <c r="E25" s="42"/>
      <c r="F25" s="50"/>
      <c r="G25" s="51"/>
    </row>
    <row r="26" spans="1:7" s="52" customFormat="1" x14ac:dyDescent="0.2">
      <c r="A26" s="47"/>
      <c r="B26" s="49"/>
      <c r="C26" s="50"/>
      <c r="D26" s="50"/>
      <c r="E26" s="50"/>
      <c r="F26" s="50"/>
      <c r="G26" s="42"/>
    </row>
    <row r="27" spans="1:7" customFormat="1" ht="15.75" x14ac:dyDescent="0.25">
      <c r="A27" s="39"/>
      <c r="B27" s="40" t="s">
        <v>143</v>
      </c>
      <c r="C27" s="53"/>
      <c r="D27" s="53"/>
      <c r="E27" s="53"/>
      <c r="F27" s="53"/>
      <c r="G27" s="42"/>
    </row>
    <row r="28" spans="1:7" s="52" customFormat="1" ht="15.75" x14ac:dyDescent="0.2">
      <c r="A28" s="47"/>
      <c r="B28" s="137"/>
      <c r="C28" s="138"/>
      <c r="D28" s="138"/>
      <c r="E28" s="138"/>
      <c r="F28" s="138"/>
      <c r="G28" s="42"/>
    </row>
    <row r="29" spans="1:7" s="52" customFormat="1" ht="15.75" x14ac:dyDescent="0.2">
      <c r="A29" s="47"/>
      <c r="B29" s="227" t="s">
        <v>99</v>
      </c>
      <c r="C29" s="227"/>
      <c r="D29" s="227"/>
      <c r="E29" s="227"/>
      <c r="F29" s="227"/>
      <c r="G29" s="42"/>
    </row>
    <row r="30" spans="1:7" s="52" customFormat="1" x14ac:dyDescent="0.2">
      <c r="A30" s="47"/>
      <c r="B30" s="139"/>
      <c r="C30" s="140"/>
      <c r="D30" s="140"/>
      <c r="E30" s="140"/>
      <c r="F30" s="140"/>
      <c r="G30" s="42"/>
    </row>
    <row r="31" spans="1:7" s="52" customFormat="1" x14ac:dyDescent="0.2">
      <c r="A31" s="47"/>
      <c r="B31" s="228"/>
      <c r="C31" s="228"/>
      <c r="D31" s="228"/>
      <c r="E31" s="228"/>
      <c r="F31" s="228"/>
      <c r="G31" s="42"/>
    </row>
    <row r="32" spans="1:7" s="52" customFormat="1" x14ac:dyDescent="0.2">
      <c r="A32" s="47"/>
      <c r="B32" s="139"/>
      <c r="C32" s="140"/>
      <c r="D32" s="140"/>
      <c r="E32" s="140"/>
      <c r="F32" s="140"/>
      <c r="G32" s="42"/>
    </row>
    <row r="33" spans="1:7" s="52" customFormat="1" x14ac:dyDescent="0.2">
      <c r="A33" s="47"/>
      <c r="B33" s="228"/>
      <c r="C33" s="228"/>
      <c r="D33" s="228"/>
      <c r="E33" s="228"/>
      <c r="F33" s="228"/>
      <c r="G33" s="42"/>
    </row>
    <row r="34" spans="1:7" customFormat="1" ht="15" x14ac:dyDescent="0.25">
      <c r="A34" s="54"/>
      <c r="B34" s="141"/>
      <c r="C34" s="142"/>
      <c r="D34" s="142"/>
      <c r="E34" s="142"/>
      <c r="F34" s="142"/>
      <c r="G34" s="55"/>
    </row>
    <row r="35" spans="1:7" customFormat="1" ht="23.25" x14ac:dyDescent="0.25">
      <c r="A35" s="39"/>
      <c r="B35" s="40" t="s">
        <v>140</v>
      </c>
      <c r="C35" s="41"/>
      <c r="D35" s="45">
        <v>1E-27</v>
      </c>
      <c r="E35" s="43"/>
      <c r="F35" s="45">
        <v>0.25</v>
      </c>
      <c r="G35" s="46">
        <f>0.11*G24</f>
        <v>0</v>
      </c>
    </row>
    <row r="37" spans="1:7" ht="31.5" x14ac:dyDescent="0.2">
      <c r="B37" s="136" t="s">
        <v>141</v>
      </c>
      <c r="C37" s="41"/>
      <c r="D37" s="42" t="s">
        <v>26</v>
      </c>
      <c r="E37" s="43"/>
      <c r="F37" s="42"/>
      <c r="G37" s="46">
        <f>G35+G24</f>
        <v>0</v>
      </c>
    </row>
    <row r="39" spans="1:7" customFormat="1" ht="15.75" x14ac:dyDescent="0.25">
      <c r="A39" s="39" t="s">
        <v>30</v>
      </c>
      <c r="B39" s="40" t="s">
        <v>144</v>
      </c>
      <c r="C39" s="53"/>
      <c r="D39" s="53"/>
      <c r="E39" s="53"/>
      <c r="F39" s="53"/>
      <c r="G39" s="42"/>
    </row>
    <row r="40" spans="1:7" s="52" customFormat="1" ht="15.75" x14ac:dyDescent="0.2">
      <c r="A40" s="47"/>
      <c r="B40" s="137"/>
      <c r="C40" s="138"/>
      <c r="D40" s="138"/>
      <c r="E40" s="138"/>
      <c r="F40" s="138"/>
      <c r="G40" s="42"/>
    </row>
    <row r="41" spans="1:7" s="52" customFormat="1" ht="15.75" x14ac:dyDescent="0.2">
      <c r="A41" s="47"/>
      <c r="B41" s="227" t="s">
        <v>99</v>
      </c>
      <c r="C41" s="227"/>
      <c r="D41" s="227"/>
      <c r="E41" s="227"/>
      <c r="F41" s="227"/>
      <c r="G41" s="42"/>
    </row>
    <row r="42" spans="1:7" s="52" customFormat="1" x14ac:dyDescent="0.2">
      <c r="A42" s="47"/>
      <c r="B42" s="139"/>
      <c r="C42" s="140"/>
      <c r="D42" s="140"/>
      <c r="E42" s="140"/>
      <c r="F42" s="140"/>
      <c r="G42" s="42"/>
    </row>
    <row r="43" spans="1:7" s="52" customFormat="1" x14ac:dyDescent="0.2">
      <c r="A43" s="47"/>
      <c r="B43" s="228"/>
      <c r="C43" s="228"/>
      <c r="D43" s="228"/>
      <c r="E43" s="228"/>
      <c r="F43" s="228"/>
      <c r="G43" s="42"/>
    </row>
    <row r="44" spans="1:7" s="52" customFormat="1" x14ac:dyDescent="0.2">
      <c r="A44" s="47"/>
      <c r="B44" s="139"/>
      <c r="C44" s="140"/>
      <c r="D44" s="140"/>
      <c r="E44" s="140"/>
      <c r="F44" s="140"/>
      <c r="G44" s="42"/>
    </row>
    <row r="45" spans="1:7" s="52" customFormat="1" x14ac:dyDescent="0.2">
      <c r="A45" s="47"/>
      <c r="B45" s="228"/>
      <c r="C45" s="228"/>
      <c r="D45" s="228"/>
      <c r="E45" s="228"/>
      <c r="F45" s="228"/>
      <c r="G45" s="42"/>
    </row>
    <row r="46" spans="1:7" customFormat="1" ht="15" x14ac:dyDescent="0.25">
      <c r="A46" s="54"/>
      <c r="B46" s="141"/>
      <c r="C46" s="142"/>
      <c r="D46" s="142"/>
      <c r="E46" s="142"/>
      <c r="F46" s="142"/>
      <c r="G46" s="55"/>
    </row>
    <row r="49" spans="1:7" s="147" customFormat="1" x14ac:dyDescent="0.2">
      <c r="A49" s="143"/>
      <c r="B49" s="144" t="s">
        <v>142</v>
      </c>
      <c r="C49" s="144"/>
      <c r="D49" s="144"/>
      <c r="E49" s="144"/>
      <c r="F49" s="145"/>
      <c r="G49" s="146"/>
    </row>
  </sheetData>
  <mergeCells count="8">
    <mergeCell ref="A4:B4"/>
    <mergeCell ref="B41:F41"/>
    <mergeCell ref="B43:F43"/>
    <mergeCell ref="B45:F45"/>
    <mergeCell ref="A10:G10"/>
    <mergeCell ref="B29:F29"/>
    <mergeCell ref="B31:F31"/>
    <mergeCell ref="B33:F33"/>
  </mergeCells>
  <pageMargins left="0.74803149606299202" right="0.55118110236220497" top="0.196850393700787" bottom="0.98425196850393704" header="0.511811023622047" footer="0.511811023622047"/>
  <pageSetup paperSize="9" scale="84" orientation="portrait" useFirstPageNumber="1" r:id="rId1"/>
  <headerFooter>
    <oddFooter>&amp;C&amp;"Times New Roman,Bold"&amp;12______________________&amp;11___________________________________________________________
&amp;N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c E A A B Q S w M E F A A C A A g A 6 4 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D r h j 9 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4 Y / U G 6 R m b o f A Q A A 1 w I A A B M A H A B G b 3 J t d W x h c y 9 T Z W N 0 a W 9 u M S 5 t I K I Y A C i g F A A A A A A A A A A A A A A A A A A A A A A A A A A A A H W R Q U v D M B T H 7 4 V + h 5 B d N g h l 6 Z x T R y 9 m e h B R R i s e r I f Y P b d i m 4 z k V T b G v r s Z R U T 0 5 Z L k 9 3 + 8 l x / x U G F t D c v 7 X c 7 j K I 7 8 R j t Y s Q G / f l y y Z + t W b C L v t E n H 6 Z i z j D W A c c T C y m 3 n K g h E + c 9 k Y a u u B Y P D 2 7 q B R F m D 4 e K H X F 2 V T x 6 c L 7 1 u 6 j b R t j P J v S o X 4 D / Q b s u / I x L c I R + J l w W E + h r B Z V x w w Z R t u t b 4 T M 4 E u z G V X d V m n c l 0 m g q 2 7 C x C j v s G s p 9 j 8 m A N v I 5 E / 9 Q B V x t t 1 s G q 2 G / h Z F H o t 1 B U O G 3 8 u 3 V t 3 / 4 U + m H v J Q 4 H 3 l M Z x m N I G M I O j 4 J 9 8 5 T g E 4 K f E X x K 8 H O C z w h + Q f B L g s s x F V D G k l K W l L O k p C V l L S l t + d v 7 O I q j 2 v z 7 v f M v U E s B A i 0 A F A A C A A g A 6 4 Y / U F T B D G u m A A A A + A A A A B I A A A A A A A A A A A A A A A A A A A A A A E N v b m Z p Z y 9 Q Y W N r Y W d l L n h t b F B L A Q I t A B Q A A g A I A O u G P 1 A P y u m r p A A A A O k A A A A T A A A A A A A A A A A A A A A A A P I A A A B b Q 2 9 u d G V u d F 9 U e X B l c 1 0 u e G 1 s U E s B A i 0 A F A A C A A g A 6 4 Y / U G 6 R m b o f A Q A A 1 w I A A B M A A A A A A A A A A A A A A A A A 4 w E A A E Z v c m 1 1 b G F z L 1 N l Y 3 R p b 2 4 x L m 1 Q S w U G A A A A A A M A A w D C A A A A T 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x E A A A A A A A B 5 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J P U S U y M F d v c m Q l M j A z M U p h b j 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I w I i A v P j x F b n R y e S B U e X B l P S J G a W x s R X J y b 3 J D b 2 R l I i B W Y W x 1 Z T 0 i c 1 V u a 2 5 v d 2 4 i I C 8 + P E V u d H J 5 I F R 5 c G U 9 I k Z p b G x F c n J v c k N v d W 5 0 I i B W Y W x 1 Z T 0 i b D A i I C 8 + P E V u d H J 5 I F R 5 c G U 9 I k Z p b G x M Y X N 0 V X B k Y X R l Z C I g V m F s d W U 9 I m Q y M D I w L T A x L T M x V D E 0 O j I 5 O j E 3 L j E 1 M D I y N T R 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0 J P U S B X b 3 J k I D M x S m F u M j A y M C 9 D a G F u Z 2 V k I F R 5 c G U u e 0 N v b H V t b j E s M H 0 m c X V v d D s s J n F 1 b 3 Q 7 U 2 V j d G l v b j E v Q k 9 R I F d v c m Q g M z F K Y W 4 y M D I w L 0 N o Y W 5 n Z W Q g V H l w Z S 5 7 Q 2 9 s d W 1 u M i w x f S Z x d W 9 0 O y w m c X V v d D t T Z W N 0 a W 9 u M S 9 C T 1 E g V 2 9 y Z C A z M U p h b j I w M j A v Q 2 h h b m d l Z C B U e X B l L n t D b 2 x 1 b W 4 z L D J 9 J n F 1 b 3 Q 7 L C Z x d W 9 0 O 1 N l Y 3 R p b 2 4 x L 0 J P U S B X b 3 J k I D M x S m F u M j A y M C 9 D a G F u Z 2 V k I F R 5 c G U u e 0 N v b H V t b j Q s M 3 0 m c X V v d D s s J n F 1 b 3 Q 7 U 2 V j d G l v b j E v Q k 9 R I F d v c m Q g M z F K Y W 4 y M D I w L 0 N o Y W 5 n Z W Q g V H l w Z S 5 7 Q 2 9 s d W 1 u N S w 0 f S Z x d W 9 0 O y w m c X V v d D t T Z W N 0 a W 9 u M S 9 C T 1 E g V 2 9 y Z C A z M U p h b j I w M j A v Q 2 h h b m d l Z C B U e X B l L n t D b 2 x 1 b W 4 2 L D V 9 J n F 1 b 3 Q 7 L C Z x d W 9 0 O 1 N l Y 3 R p b 2 4 x L 0 J P U S B X b 3 J k I D M x S m F u M j A y M C 9 D a G F u Z 2 V k I F R 5 c G U u e 0 N v b H V t b j c s N n 0 m c X V v d D s s J n F 1 b 3 Q 7 U 2 V j d G l v b j E v Q k 9 R I F d v c m Q g M z F K Y W 4 y M D I w L 0 N o Y W 5 n Z W Q g V H l w Z S 5 7 Q 2 9 s d W 1 u O C w 3 f S Z x d W 9 0 O y w m c X V v d D t T Z W N 0 a W 9 u M S 9 C T 1 E g V 2 9 y Z C A z M U p h b j I w M j A v Q 2 h h b m d l Z C B U e X B l L n t D b 2 x 1 b W 4 5 L D h 9 J n F 1 b 3 Q 7 L C Z x d W 9 0 O 1 N l Y 3 R p b 2 4 x L 0 J P U S B X b 3 J k I D M x S m F u M j A y M C 9 D a G F u Z 2 V k I F R 5 c G U u e 0 N v b H V t b j E w L D l 9 J n F 1 b 3 Q 7 L C Z x d W 9 0 O 1 N l Y 3 R p b 2 4 x L 0 J P U S B X b 3 J k I D M x S m F u M j A y M C 9 D a G F u Z 2 V k I F R 5 c G U u e 0 N v b H V t b j E x L D E w f S Z x d W 9 0 O y w m c X V v d D t T Z W N 0 a W 9 u M S 9 C T 1 E g V 2 9 y Z C A z M U p h b j I w M j A v Q 2 h h b m d l Z C B U e X B l L n t D b 2 x 1 b W 4 x M i w x M X 0 m c X V v d D s s J n F 1 b 3 Q 7 U 2 V j d G l v b j E v Q k 9 R I F d v c m Q g M z F K Y W 4 y M D I w L 0 N o Y W 5 n Z W Q g V H l w Z S 5 7 Q 2 9 s d W 1 u M T M s M T J 9 J n F 1 b 3 Q 7 L C Z x d W 9 0 O 1 N l Y 3 R p b 2 4 x L 0 J P U S B X b 3 J k I D M x S m F u M j A y M C 9 D a G F u Z 2 V k I F R 5 c G U u e 0 N v b H V t b j E 0 L D E z f S Z x d W 9 0 O y w m c X V v d D t T Z W N 0 a W 9 u M S 9 C T 1 E g V 2 9 y Z C A z M U p h b j I w M j A v Q 2 h h b m d l Z C B U e X B l L n t D b 2 x 1 b W 4 x N S w x N H 0 m c X V v d D s s J n F 1 b 3 Q 7 U 2 V j d G l v b j E v Q k 9 R I F d v c m Q g M z F K Y W 4 y M D I w L 0 N o Y W 5 n Z W Q g V H l w Z S 5 7 Q 2 9 s d W 1 u M T Y s M T V 9 J n F 1 b 3 Q 7 L C Z x d W 9 0 O 1 N l Y 3 R p b 2 4 x L 0 J P U S B X b 3 J k I D M x S m F u M j A y M C 9 D a G F u Z 2 V k I F R 5 c G U u e 0 N v b H V t b j E 3 L D E 2 f S Z x d W 9 0 O 1 0 s J n F 1 b 3 Q 7 Q 2 9 s d W 1 u Q 2 9 1 b n Q m c X V v d D s 6 M T c s J n F 1 b 3 Q 7 S 2 V 5 Q 2 9 s d W 1 u T m F t Z X M m c X V v d D s 6 W 1 0 s J n F 1 b 3 Q 7 Q 2 9 s d W 1 u S W R l b n R p d G l l c y Z x d W 9 0 O z p b J n F 1 b 3 Q 7 U 2 V j d G l v b j E v Q k 9 R I F d v c m Q g M z F K Y W 4 y M D I w L 0 N o Y W 5 n Z W Q g V H l w Z S 5 7 Q 2 9 s d W 1 u M S w w f S Z x d W 9 0 O y w m c X V v d D t T Z W N 0 a W 9 u M S 9 C T 1 E g V 2 9 y Z C A z M U p h b j I w M j A v Q 2 h h b m d l Z C B U e X B l L n t D b 2 x 1 b W 4 y L D F 9 J n F 1 b 3 Q 7 L C Z x d W 9 0 O 1 N l Y 3 R p b 2 4 x L 0 J P U S B X b 3 J k I D M x S m F u M j A y M C 9 D a G F u Z 2 V k I F R 5 c G U u e 0 N v b H V t b j M s M n 0 m c X V v d D s s J n F 1 b 3 Q 7 U 2 V j d G l v b j E v Q k 9 R I F d v c m Q g M z F K Y W 4 y M D I w L 0 N o Y W 5 n Z W Q g V H l w Z S 5 7 Q 2 9 s d W 1 u N C w z f S Z x d W 9 0 O y w m c X V v d D t T Z W N 0 a W 9 u M S 9 C T 1 E g V 2 9 y Z C A z M U p h b j I w M j A v Q 2 h h b m d l Z C B U e X B l L n t D b 2 x 1 b W 4 1 L D R 9 J n F 1 b 3 Q 7 L C Z x d W 9 0 O 1 N l Y 3 R p b 2 4 x L 0 J P U S B X b 3 J k I D M x S m F u M j A y M C 9 D a G F u Z 2 V k I F R 5 c G U u e 0 N v b H V t b j Y s N X 0 m c X V v d D s s J n F 1 b 3 Q 7 U 2 V j d G l v b j E v Q k 9 R I F d v c m Q g M z F K Y W 4 y M D I w L 0 N o Y W 5 n Z W Q g V H l w Z S 5 7 Q 2 9 s d W 1 u N y w 2 f S Z x d W 9 0 O y w m c X V v d D t T Z W N 0 a W 9 u M S 9 C T 1 E g V 2 9 y Z C A z M U p h b j I w M j A v Q 2 h h b m d l Z C B U e X B l L n t D b 2 x 1 b W 4 4 L D d 9 J n F 1 b 3 Q 7 L C Z x d W 9 0 O 1 N l Y 3 R p b 2 4 x L 0 J P U S B X b 3 J k I D M x S m F u M j A y M C 9 D a G F u Z 2 V k I F R 5 c G U u e 0 N v b H V t b j k s O H 0 m c X V v d D s s J n F 1 b 3 Q 7 U 2 V j d G l v b j E v Q k 9 R I F d v c m Q g M z F K Y W 4 y M D I w L 0 N o Y W 5 n Z W Q g V H l w Z S 5 7 Q 2 9 s d W 1 u M T A s O X 0 m c X V v d D s s J n F 1 b 3 Q 7 U 2 V j d G l v b j E v Q k 9 R I F d v c m Q g M z F K Y W 4 y M D I w L 0 N o Y W 5 n Z W Q g V H l w Z S 5 7 Q 2 9 s d W 1 u M T E s M T B 9 J n F 1 b 3 Q 7 L C Z x d W 9 0 O 1 N l Y 3 R p b 2 4 x L 0 J P U S B X b 3 J k I D M x S m F u M j A y M C 9 D a G F u Z 2 V k I F R 5 c G U u e 0 N v b H V t b j E y L D E x f S Z x d W 9 0 O y w m c X V v d D t T Z W N 0 a W 9 u M S 9 C T 1 E g V 2 9 y Z C A z M U p h b j I w M j A v Q 2 h h b m d l Z C B U e X B l L n t D b 2 x 1 b W 4 x M y w x M n 0 m c X V v d D s s J n F 1 b 3 Q 7 U 2 V j d G l v b j E v Q k 9 R I F d v c m Q g M z F K Y W 4 y M D I w L 0 N o Y W 5 n Z W Q g V H l w Z S 5 7 Q 2 9 s d W 1 u M T Q s M T N 9 J n F 1 b 3 Q 7 L C Z x d W 9 0 O 1 N l Y 3 R p b 2 4 x L 0 J P U S B X b 3 J k I D M x S m F u M j A y M C 9 D a G F u Z 2 V k I F R 5 c G U u e 0 N v b H V t b j E 1 L D E 0 f S Z x d W 9 0 O y w m c X V v d D t T Z W N 0 a W 9 u M S 9 C T 1 E g V 2 9 y Z C A z M U p h b j I w M j A v Q 2 h h b m d l Z C B U e X B l L n t D b 2 x 1 b W 4 x N i w x N X 0 m c X V v d D s s J n F 1 b 3 Q 7 U 2 V j d G l v b j E v Q k 9 R I F d v c m Q g M z F K Y W 4 y M D I w L 0 N o Y W 5 n Z W Q g V H l w Z S 5 7 Q 2 9 s d W 1 u M T c s M T Z 9 J n F 1 b 3 Q 7 X S w m c X V v d D t S Z W x h d G l v b n N o a X B J b m Z v J n F 1 b 3 Q 7 O l t d f S I g L z 4 8 L 1 N 0 Y W J s Z U V u d H J p Z X M + P C 9 J d G V t P j x J d G V t P j x J d G V t T G 9 j Y X R p b 2 4 + P E l 0 Z W 1 U e X B l P k Z v c m 1 1 b G E 8 L 0 l 0 Z W 1 U e X B l P j x J d G V t U G F 0 a D 5 T Z W N 0 a W 9 u M S 9 C T 1 E l M j B X b 3 J k J T I w M z F K Y W 4 y M D I w L 1 N v d X J j Z T w v S X R l b V B h d G g + P C 9 J d G V t T G 9 j Y X R p b 2 4 + P F N 0 Y W J s Z U V u d H J p Z X M g L z 4 8 L 0 l 0 Z W 0 + P E l 0 Z W 0 + P E l 0 Z W 1 M b 2 N h d G l v b j 4 8 S X R l b V R 5 c G U + R m 9 y b X V s Y T w v S X R l b V R 5 c G U + P E l 0 Z W 1 Q Y X R o P l N l Y 3 R p b 2 4 x L 0 J P U S U y M F d v c m Q l M j A z M U p h b j I w M j A v Q 2 h h b m d l Z C U y M F R 5 c G U 8 L 0 l 0 Z W 1 Q Y X R o P j w v S X R l b U x v Y 2 F 0 a W 9 u P j x T d G F i b G V F b n R y a W V z I C 8 + P C 9 J d G V t P j w v S X R l b X M + P C 9 M b 2 N h b F B h Y 2 t h Z 2 V N Z X R h Z G F 0 Y U Z p b G U + F g A A A F B L B Q Y A A A A A A A A A A A A A A A A A A A A A A A D a A A A A A Q A A A N C M n d 8 B F d E R j H o A w E / C l + s B A A A A B a 9 6 O W a D L 0 m m b D T D q o R c / Q A A A A A C A A A A A A A D Z g A A w A A A A B A A A A D O Y C M R X C G T L c E y p d G y U E M J A A A A A A S A A A C g A A A A E A A A A J 7 D 6 W O c h / s i t 6 s H j 0 y i n 7 x Q A A A A b C p N L 9 g I L V j l o n f o G 1 1 Y o I A X v 0 z I / U V M 6 o v x h 7 z o K x g 8 h k m O I w j S K U A y I b 0 b D V r n p / l 3 Z p a R W G F G j + D 6 Q j G U W q P q C D e T r j V q / M A N S K 4 e 8 X M U A A A A B a t M z e u + Q L r E T S 3 1 8 y h x R L F n m G 0 = < / D a t a M a s h u p > 
</file>

<file path=customXml/itemProps1.xml><?xml version="1.0" encoding="utf-8"?>
<ds:datastoreItem xmlns:ds="http://schemas.openxmlformats.org/officeDocument/2006/customXml" ds:itemID="{A980E037-12E0-4F30-A09E-760691DE91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Section 1</vt:lpstr>
      <vt:lpstr>Section 3</vt:lpstr>
      <vt:lpstr>Section 6</vt:lpstr>
      <vt:lpstr>Section 7</vt:lpstr>
      <vt:lpstr>Section 9</vt:lpstr>
      <vt:lpstr>Section 19</vt:lpstr>
      <vt:lpstr>Summary</vt:lpstr>
      <vt:lpstr>'Section 19'!Print_Area</vt:lpstr>
      <vt:lpstr>'Section 3'!Print_Area</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Salim Aoun</dc:creator>
  <cp:lastModifiedBy>Windows User</cp:lastModifiedBy>
  <cp:lastPrinted>2020-04-30T08:56:33Z</cp:lastPrinted>
  <dcterms:created xsi:type="dcterms:W3CDTF">2020-01-31T14:15:21Z</dcterms:created>
  <dcterms:modified xsi:type="dcterms:W3CDTF">2020-04-30T10:56:10Z</dcterms:modified>
</cp:coreProperties>
</file>